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95" yWindow="-150" windowWidth="19320" windowHeight="12180" firstSheet="4" activeTab="4"/>
  </bookViews>
  <sheets>
    <sheet name="Bus Demog" sheetId="1" state="hidden" r:id="rId1"/>
    <sheet name="Bus Surveys" sheetId="3" state="hidden" r:id="rId2"/>
    <sheet name="Financial Sector" sheetId="4" state="hidden" r:id="rId3"/>
    <sheet name="Table 2.1" sheetId="2" state="hidden" r:id="rId4"/>
    <sheet name="P-BII2014 Table 1.1" sheetId="17" r:id="rId5"/>
    <sheet name="Figure 2.4 old" sheetId="8" state="hidden" r:id="rId6"/>
    <sheet name="Figure 2.7 old" sheetId="11" state="hidden" r:id="rId7"/>
  </sheets>
  <calcPr calcId="145621"/>
</workbook>
</file>

<file path=xl/calcChain.xml><?xml version="1.0" encoding="utf-8"?>
<calcChain xmlns="http://schemas.openxmlformats.org/spreadsheetml/2006/main">
  <c r="O35" i="11" l="1"/>
  <c r="P35" i="11"/>
  <c r="Q35" i="11"/>
  <c r="R35" i="11"/>
  <c r="S35" i="11"/>
  <c r="M6" i="11" s="1"/>
  <c r="N35" i="11"/>
  <c r="O5" i="8" l="1"/>
  <c r="O6" i="8"/>
  <c r="O7" i="8"/>
  <c r="O8" i="8"/>
  <c r="O9" i="8"/>
  <c r="O4" i="8"/>
  <c r="G18" i="2"/>
  <c r="F24" i="2" l="1"/>
  <c r="F23" i="2"/>
  <c r="H9" i="2" l="1"/>
  <c r="H10" i="2"/>
  <c r="H8" i="2"/>
  <c r="H24" i="2"/>
  <c r="H11" i="2" l="1"/>
  <c r="G15" i="2"/>
  <c r="G16" i="2"/>
  <c r="G19" i="2"/>
  <c r="G21" i="2" s="1"/>
  <c r="G14" i="2"/>
  <c r="H23" i="2"/>
  <c r="G27" i="2"/>
  <c r="C23" i="2"/>
  <c r="D24" i="2"/>
  <c r="E24" i="2"/>
  <c r="C24" i="2"/>
  <c r="D23" i="2"/>
  <c r="E23" i="2"/>
  <c r="D18" i="2"/>
  <c r="E18" i="2"/>
  <c r="F18" i="2"/>
  <c r="D19" i="2"/>
  <c r="E19" i="2"/>
  <c r="F19" i="2"/>
  <c r="C19" i="2"/>
  <c r="C18" i="2"/>
  <c r="C15" i="2"/>
  <c r="D15" i="2"/>
  <c r="E15" i="2"/>
  <c r="F15" i="2"/>
  <c r="C16" i="2"/>
  <c r="D16" i="2"/>
  <c r="E16" i="2"/>
  <c r="F16" i="2"/>
  <c r="D14" i="2"/>
  <c r="E14" i="2"/>
  <c r="F14" i="2"/>
  <c r="C14" i="2"/>
  <c r="G11" i="2"/>
  <c r="F11" i="2"/>
  <c r="E11" i="2"/>
  <c r="D11" i="2"/>
  <c r="C11" i="2"/>
  <c r="C13" i="1"/>
  <c r="D13" i="1"/>
  <c r="E13" i="1"/>
  <c r="F13" i="1"/>
  <c r="G13" i="1"/>
  <c r="C14" i="1"/>
  <c r="D14" i="1"/>
  <c r="E14" i="1"/>
  <c r="F14" i="1"/>
  <c r="G14" i="1"/>
  <c r="G12" i="1"/>
  <c r="F12" i="1"/>
  <c r="E12" i="1"/>
  <c r="D12" i="1"/>
  <c r="C12" i="1"/>
  <c r="H12" i="1" l="1"/>
  <c r="G26" i="2"/>
  <c r="H13" i="1"/>
  <c r="H14" i="1"/>
  <c r="H14" i="2"/>
  <c r="F26" i="2"/>
  <c r="H16" i="2"/>
  <c r="H15" i="2"/>
  <c r="D27" i="2"/>
  <c r="F27" i="2"/>
  <c r="D26" i="2"/>
  <c r="H18" i="2"/>
  <c r="F21" i="2"/>
  <c r="H19" i="2"/>
  <c r="H21" i="2" s="1"/>
  <c r="E27" i="2"/>
  <c r="E26" i="2"/>
  <c r="C21" i="2"/>
  <c r="E21" i="2"/>
  <c r="D21" i="2"/>
  <c r="C27" i="2"/>
  <c r="H26" i="2"/>
  <c r="C26" i="2"/>
  <c r="H27" i="2" l="1"/>
</calcChain>
</file>

<file path=xl/sharedStrings.xml><?xml version="1.0" encoding="utf-8"?>
<sst xmlns="http://schemas.openxmlformats.org/spreadsheetml/2006/main" count="157" uniqueCount="83">
  <si>
    <t>Total Business Economy</t>
  </si>
  <si>
    <t>Construction</t>
  </si>
  <si>
    <t>Business Demography</t>
  </si>
  <si>
    <t>Active enterprises (number)</t>
  </si>
  <si>
    <t>Persons engaged (number)</t>
  </si>
  <si>
    <t>Employees (number)</t>
  </si>
  <si>
    <t>Average persons engaged per enterprise</t>
  </si>
  <si>
    <t>Business Operations</t>
  </si>
  <si>
    <t>Turnover (€millions)</t>
  </si>
  <si>
    <t>Production value (€millions)</t>
  </si>
  <si>
    <t>Gross value added (€millions)</t>
  </si>
  <si>
    <t>of which</t>
  </si>
  <si>
    <t xml:space="preserve">   Gross operating suplus (€millions)</t>
  </si>
  <si>
    <t xml:space="preserve">   Personnel costs (€millions)</t>
  </si>
  <si>
    <t>Personnel costs as % of GVA</t>
  </si>
  <si>
    <t>n/a</t>
  </si>
  <si>
    <t>GVA as % of Turnover</t>
  </si>
  <si>
    <t>GOS as % of Turnover</t>
  </si>
  <si>
    <t>Industry</t>
  </si>
  <si>
    <t>Distribution</t>
  </si>
  <si>
    <t>Services</t>
  </si>
  <si>
    <t>Financial &amp; Insurance</t>
  </si>
  <si>
    <t xml:space="preserve"> </t>
  </si>
  <si>
    <t>Active Enterprises (Number)</t>
  </si>
  <si>
    <t>Persons Engaged (Number)</t>
  </si>
  <si>
    <t>Business economy excluding activities of holding companies (B to N,-642)</t>
  </si>
  <si>
    <t>Industry (B to E)</t>
  </si>
  <si>
    <t>Construction (F)</t>
  </si>
  <si>
    <t>Business economy services excluding activities of holding companies (G to N,-642)</t>
  </si>
  <si>
    <t>Wholesale and retail trade, repair of motor vehicles and motorcycles (G)</t>
  </si>
  <si>
    <t>Financial and insurance activities excluding activities of holding companies (K-642)</t>
  </si>
  <si>
    <t>FROM STATBANK</t>
  </si>
  <si>
    <t>FOR TABLE 2.1</t>
  </si>
  <si>
    <t>Employees (Number)</t>
  </si>
  <si>
    <t>Financial</t>
  </si>
  <si>
    <t>Turnover (millions)</t>
  </si>
  <si>
    <t>Production value (millions)</t>
  </si>
  <si>
    <t>Gross value added (millions)</t>
  </si>
  <si>
    <t>Gross operating suplus (millions)</t>
  </si>
  <si>
    <t>Personnel costs (millions)</t>
  </si>
  <si>
    <t>Turnover per person engaged (units)</t>
  </si>
  <si>
    <t>GVA per person engaged (units)</t>
  </si>
  <si>
    <t>gva_to</t>
  </si>
  <si>
    <t>gos_to</t>
  </si>
  <si>
    <t>Total</t>
  </si>
  <si>
    <t>FROM SAS</t>
  </si>
  <si>
    <t>Insurance</t>
  </si>
  <si>
    <t>Banks</t>
  </si>
  <si>
    <t>Turnover</t>
  </si>
  <si>
    <t>Production Value</t>
  </si>
  <si>
    <t>GVA</t>
  </si>
  <si>
    <t>Personnel costs</t>
  </si>
  <si>
    <t>GOS</t>
  </si>
  <si>
    <t>Turnover per person engaged (€uros)</t>
  </si>
  <si>
    <t>GVA per person engaged (€uros)</t>
  </si>
  <si>
    <t>Table 2.1 Main Indicators for all business sectors, 2011</t>
  </si>
  <si>
    <t xml:space="preserve">Industry </t>
  </si>
  <si>
    <t xml:space="preserve">Unit </t>
  </si>
  <si>
    <t xml:space="preserve">Active enterprises </t>
  </si>
  <si>
    <t>No</t>
  </si>
  <si>
    <t xml:space="preserve">Employees </t>
  </si>
  <si>
    <t xml:space="preserve">No </t>
  </si>
  <si>
    <t>€m</t>
  </si>
  <si>
    <t xml:space="preserve">Production value </t>
  </si>
  <si>
    <t>Gross value added</t>
  </si>
  <si>
    <t xml:space="preserve">   Gross operating surplus </t>
  </si>
  <si>
    <t xml:space="preserve">   Personnel costs </t>
  </si>
  <si>
    <t>%</t>
  </si>
  <si>
    <t>€</t>
  </si>
  <si>
    <t>Total Business                                        Economy</t>
  </si>
  <si>
    <r>
      <t>Services</t>
    </r>
    <r>
      <rPr>
        <b/>
        <vertAlign val="superscript"/>
        <sz val="8"/>
        <rFont val="Arial"/>
        <family val="2"/>
      </rPr>
      <t xml:space="preserve"> 1</t>
    </r>
  </si>
  <si>
    <r>
      <t>Financial and Insurance</t>
    </r>
    <r>
      <rPr>
        <b/>
        <vertAlign val="superscript"/>
        <sz val="8"/>
        <rFont val="Arial"/>
        <family val="2"/>
      </rPr>
      <t>2</t>
    </r>
  </si>
  <si>
    <r>
      <t>Persons engaged</t>
    </r>
    <r>
      <rPr>
        <vertAlign val="superscript"/>
        <sz val="8"/>
        <rFont val="Arial"/>
        <family val="2"/>
      </rPr>
      <t>3</t>
    </r>
  </si>
  <si>
    <r>
      <t>Turnover per person engaged</t>
    </r>
    <r>
      <rPr>
        <vertAlign val="superscript"/>
        <sz val="8"/>
        <rFont val="Arial"/>
        <family val="2"/>
      </rPr>
      <t>4</t>
    </r>
  </si>
  <si>
    <r>
      <t>GVA per person engaged</t>
    </r>
    <r>
      <rPr>
        <vertAlign val="superscript"/>
        <sz val="8"/>
        <rFont val="Arial"/>
        <family val="2"/>
      </rPr>
      <t>4</t>
    </r>
  </si>
  <si>
    <r>
      <t xml:space="preserve">Sources: </t>
    </r>
    <r>
      <rPr>
        <sz val="8"/>
        <rFont val="Arial"/>
        <family val="2"/>
      </rPr>
      <t>CSO Business Demography and Structural Business Surveys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</si>
  <si>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Persons engaged include employees, proprietors and family members.  </t>
    </r>
  </si>
  <si>
    <t>Persons engaged</t>
  </si>
  <si>
    <t>Total                             Business Economy</t>
  </si>
  <si>
    <t>Table 1.1  Main indicators for all business sectors, 2014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</si>
  <si>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Business Operations data includes banks and insurance companies only whereas Business Demography data includes all financial enterprises.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</si>
  <si>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Business Operations data includes NACE R92, R93, S95 and S96 whereas Business Demography data excludes these.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</si>
  <si>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These indicators were calculated using a mix of Structural Business Survey and Business Demography data, with the relevant data from these sources consistent and coherent with each other.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</si>
</sst>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Arial"/>
      <family val="2"/>
    </font>
    <font>
      <sz val="8"/>
      <name val="Calibri"/>
      <family val="2"/>
      <scheme val="minor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3" fontId="0" fillId="0" borderId="0" xfId="0" applyNumberFormat="1"/>
    <xf numFmtId="0" fontId="1" fillId="0" borderId="0" xfId="0" applyFont="1"/>
    <xf numFmtId="165" fontId="0" fillId="0" borderId="0" xfId="0" applyNumberFormat="1"/>
    <xf numFmtId="0" fontId="0" fillId="0" borderId="0" xfId="0" applyFont="1"/>
    <xf numFmtId="3" fontId="0" fillId="0" borderId="0" xfId="0" applyNumberFormat="1" applyFont="1"/>
    <xf numFmtId="165" fontId="0" fillId="0" borderId="0" xfId="0" applyNumberFormat="1" applyFont="1"/>
    <xf numFmtId="166" fontId="0" fillId="0" borderId="0" xfId="0" applyNumberFormat="1"/>
    <xf numFmtId="0" fontId="2" fillId="0" borderId="0" xfId="0" applyFont="1"/>
    <xf numFmtId="0" fontId="0" fillId="0" borderId="0" xfId="0" applyFill="1"/>
    <xf numFmtId="3" fontId="4" fillId="0" borderId="0" xfId="0" applyNumberFormat="1" applyFont="1"/>
    <xf numFmtId="164" fontId="4" fillId="0" borderId="0" xfId="0" applyNumberFormat="1" applyFont="1"/>
    <xf numFmtId="0" fontId="4" fillId="0" borderId="0" xfId="0" applyFont="1"/>
    <xf numFmtId="164" fontId="0" fillId="0" borderId="0" xfId="0" applyNumberFormat="1" applyFont="1"/>
    <xf numFmtId="165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5" fillId="0" borderId="0" xfId="0" applyFont="1"/>
    <xf numFmtId="166" fontId="1" fillId="0" borderId="0" xfId="0" applyNumberFormat="1" applyFont="1"/>
    <xf numFmtId="166" fontId="6" fillId="2" borderId="0" xfId="0" applyNumberFormat="1" applyFont="1" applyFill="1"/>
    <xf numFmtId="0" fontId="7" fillId="0" borderId="0" xfId="0" applyFont="1"/>
    <xf numFmtId="0" fontId="8" fillId="0" borderId="0" xfId="0" applyFont="1"/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166" fontId="3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9" fillId="0" borderId="1" xfId="0" applyFont="1" applyFill="1" applyBorder="1" applyAlignment="1"/>
    <xf numFmtId="0" fontId="9" fillId="0" borderId="1" xfId="0" applyFont="1" applyFill="1" applyBorder="1"/>
    <xf numFmtId="0" fontId="9" fillId="0" borderId="1" xfId="0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Alignment="1"/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13" fillId="0" borderId="0" xfId="0" applyFont="1" applyFill="1" applyAlignment="1"/>
    <xf numFmtId="0" fontId="3" fillId="0" borderId="0" xfId="0" applyFont="1" applyFill="1" applyAlignment="1">
      <alignment horizontal="left"/>
    </xf>
    <xf numFmtId="0" fontId="3" fillId="0" borderId="2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3" fontId="14" fillId="0" borderId="0" xfId="0" applyNumberFormat="1" applyFont="1" applyFill="1"/>
    <xf numFmtId="3" fontId="14" fillId="0" borderId="0" xfId="0" applyNumberFormat="1" applyFont="1" applyAlignment="1">
      <alignment horizontal="right"/>
    </xf>
    <xf numFmtId="3" fontId="14" fillId="0" borderId="0" xfId="0" applyNumberFormat="1" applyFont="1"/>
    <xf numFmtId="0" fontId="14" fillId="0" borderId="0" xfId="0" applyFont="1" applyFill="1" applyAlignment="1"/>
    <xf numFmtId="0" fontId="14" fillId="0" borderId="0" xfId="0" applyFont="1" applyFill="1" applyAlignment="1">
      <alignment horizontal="center" vertical="center" wrapText="1"/>
    </xf>
    <xf numFmtId="3" fontId="14" fillId="0" borderId="0" xfId="0" applyNumberFormat="1" applyFont="1" applyFill="1" applyAlignment="1">
      <alignment horizontal="right"/>
    </xf>
    <xf numFmtId="3" fontId="15" fillId="0" borderId="0" xfId="0" applyNumberFormat="1" applyFont="1" applyFill="1"/>
    <xf numFmtId="3" fontId="15" fillId="0" borderId="0" xfId="0" applyNumberFormat="1" applyFont="1"/>
    <xf numFmtId="164" fontId="9" fillId="0" borderId="0" xfId="0" applyNumberFormat="1" applyFont="1" applyFill="1" applyAlignment="1">
      <alignment horizontal="right"/>
    </xf>
    <xf numFmtId="166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49" fontId="3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wrapText="1"/>
    </xf>
    <xf numFmtId="0" fontId="10" fillId="0" borderId="0" xfId="0" applyNumberFormat="1" applyFont="1" applyFill="1" applyAlignment="1">
      <alignment horizontal="left" wrapText="1"/>
    </xf>
    <xf numFmtId="0" fontId="9" fillId="0" borderId="2" xfId="0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9" fillId="0" borderId="3" xfId="0" applyFont="1" applyFill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F87FF"/>
      <color rgb="FFFFBC85"/>
      <color rgb="FFFF5389"/>
      <color rgb="FFBFFFED"/>
      <color rgb="FFEAFF65"/>
      <color rgb="FF00FFBB"/>
      <color rgb="FF6300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EAFF65"/>
              </a:solidFill>
            </c:spPr>
          </c:dPt>
          <c:dPt>
            <c:idx val="1"/>
            <c:bubble3D val="0"/>
            <c:spPr>
              <a:solidFill>
                <a:srgbClr val="FFBC85"/>
              </a:solidFill>
            </c:spPr>
          </c:dPt>
          <c:dPt>
            <c:idx val="2"/>
            <c:bubble3D val="0"/>
            <c:spPr>
              <a:solidFill>
                <a:srgbClr val="BF87FF"/>
              </a:solidFill>
            </c:spPr>
          </c:dPt>
          <c:dPt>
            <c:idx val="3"/>
            <c:bubble3D val="0"/>
            <c:explosion val="1"/>
            <c:spPr>
              <a:solidFill>
                <a:srgbClr val="BFFFED"/>
              </a:solidFill>
            </c:spPr>
          </c:dPt>
          <c:dPt>
            <c:idx val="4"/>
            <c:bubble3D val="0"/>
            <c:spPr>
              <a:solidFill>
                <a:srgbClr val="FF5389"/>
              </a:solidFill>
            </c:spPr>
          </c:dPt>
          <c:dLbls>
            <c:txPr>
              <a:bodyPr/>
              <a:lstStyle/>
              <a:p>
                <a:pPr>
                  <a:defRPr lang="en-IE" sz="800" b="0">
                    <a:solidFill>
                      <a:sysClr val="windowText" lastClr="000000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2.4 old'!$M$4:$M$8</c:f>
              <c:strCache>
                <c:ptCount val="5"/>
                <c:pt idx="0">
                  <c:v>Industry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</c:v>
                </c:pt>
                <c:pt idx="4">
                  <c:v>Financial &amp; Insurance</c:v>
                </c:pt>
              </c:strCache>
            </c:strRef>
          </c:cat>
          <c:val>
            <c:numRef>
              <c:f>'Figure 2.4 old'!$O$4:$O$8</c:f>
              <c:numCache>
                <c:formatCode>0.0%</c:formatCode>
                <c:ptCount val="5"/>
                <c:pt idx="0">
                  <c:v>0.29809068008738332</c:v>
                </c:pt>
                <c:pt idx="1">
                  <c:v>2.4728519819181324E-2</c:v>
                </c:pt>
                <c:pt idx="2">
                  <c:v>0.27331172640425133</c:v>
                </c:pt>
                <c:pt idx="3">
                  <c:v>0.26954776750519599</c:v>
                </c:pt>
                <c:pt idx="4">
                  <c:v>0.13432130618398805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 lang="en-IE" sz="8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>
                <a:solidFill>
                  <a:srgbClr val="6300D5"/>
                </a:solidFill>
              </a:defRPr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Figure 2.7</a:t>
            </a:r>
            <a:r>
              <a:rPr lang="en-US" sz="1000" baseline="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 </a:t>
            </a: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Personnel costs as</a:t>
            </a:r>
            <a:r>
              <a:rPr lang="en-US" sz="1000" baseline="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a percentage </a:t>
            </a:r>
          </a:p>
          <a:p>
            <a:pPr>
              <a:defRPr lang="en-IE">
                <a:solidFill>
                  <a:srgbClr val="6300D5"/>
                </a:solidFill>
              </a:defRPr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 of GVA by sector, 2011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4437239671282338"/>
          <c:y val="0.14629410215903157"/>
          <c:w val="0.58848559045367554"/>
          <c:h val="0.734127830437074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2.7 old'!$M$5</c:f>
              <c:strCache>
                <c:ptCount val="1"/>
                <c:pt idx="0">
                  <c:v>Personnel costs as % of GVA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FFBB"/>
              </a:solidFill>
            </c:spPr>
          </c:dPt>
          <c:dPt>
            <c:idx val="1"/>
            <c:invertIfNegative val="0"/>
            <c:bubble3D val="0"/>
            <c:spPr>
              <a:solidFill>
                <a:srgbClr val="EAFF65"/>
              </a:solidFill>
            </c:spPr>
          </c:dPt>
          <c:dPt>
            <c:idx val="2"/>
            <c:invertIfNegative val="0"/>
            <c:bubble3D val="0"/>
            <c:spPr>
              <a:solidFill>
                <a:srgbClr val="FF5389"/>
              </a:solidFill>
            </c:spPr>
          </c:dPt>
          <c:dPt>
            <c:idx val="3"/>
            <c:invertIfNegative val="0"/>
            <c:bubble3D val="0"/>
            <c:spPr>
              <a:solidFill>
                <a:srgbClr val="BFFFED"/>
              </a:solidFill>
            </c:spPr>
          </c:dPt>
          <c:dPt>
            <c:idx val="4"/>
            <c:invertIfNegative val="0"/>
            <c:bubble3D val="0"/>
            <c:spPr>
              <a:solidFill>
                <a:srgbClr val="FFBC85"/>
              </a:solidFill>
            </c:spPr>
          </c:dPt>
          <c:dPt>
            <c:idx val="5"/>
            <c:invertIfNegative val="0"/>
            <c:bubble3D val="0"/>
            <c:spPr>
              <a:solidFill>
                <a:srgbClr val="BF87FF"/>
              </a:solidFill>
            </c:spPr>
          </c:dPt>
          <c:dLbls>
            <c:txPr>
              <a:bodyPr/>
              <a:lstStyle/>
              <a:p>
                <a:pPr>
                  <a:defRPr lang="en-IE" sz="8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2.7 old'!$L$6:$L$11</c:f>
              <c:strCache>
                <c:ptCount val="6"/>
                <c:pt idx="0">
                  <c:v>Total Business                                        Economy</c:v>
                </c:pt>
                <c:pt idx="1">
                  <c:v>Industry</c:v>
                </c:pt>
                <c:pt idx="2">
                  <c:v>Financial &amp; Insurance</c:v>
                </c:pt>
                <c:pt idx="3">
                  <c:v>Services</c:v>
                </c:pt>
                <c:pt idx="4">
                  <c:v>Construction</c:v>
                </c:pt>
                <c:pt idx="5">
                  <c:v>Distribution</c:v>
                </c:pt>
              </c:strCache>
            </c:strRef>
          </c:cat>
          <c:val>
            <c:numRef>
              <c:f>'Figure 2.7 old'!$M$6:$M$11</c:f>
              <c:numCache>
                <c:formatCode>0.0</c:formatCode>
                <c:ptCount val="6"/>
                <c:pt idx="0">
                  <c:v>42.088318295639731</c:v>
                </c:pt>
                <c:pt idx="1">
                  <c:v>25.618962578131345</c:v>
                </c:pt>
                <c:pt idx="2">
                  <c:v>33.003708281829418</c:v>
                </c:pt>
                <c:pt idx="3">
                  <c:v>53.636981645139358</c:v>
                </c:pt>
                <c:pt idx="4">
                  <c:v>58.548914659530183</c:v>
                </c:pt>
                <c:pt idx="5">
                  <c:v>59.602823777792437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950464"/>
        <c:axId val="175956352"/>
      </c:barChart>
      <c:catAx>
        <c:axId val="175950464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lang="en-IE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75956352"/>
        <c:crosses val="autoZero"/>
        <c:auto val="1"/>
        <c:lblAlgn val="ctr"/>
        <c:lblOffset val="100"/>
        <c:noMultiLvlLbl val="0"/>
      </c:catAx>
      <c:valAx>
        <c:axId val="175956352"/>
        <c:scaling>
          <c:orientation val="minMax"/>
          <c:max val="60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.0" sourceLinked="1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E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75950464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" l="0.70000000000000062" r="0.70000000000000062" t="0.75000000000000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3067200</xdr:colOff>
      <xdr:row>16</xdr:row>
      <xdr:rowOff>1200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0.12869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067200" cy="39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Figure 2.4  Total</a:t>
          </a:r>
          <a:r>
            <a:rPr lang="en-US" sz="1000" b="1" baseline="0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turnover in the business</a:t>
          </a:r>
        </a:p>
        <a:p xmlns:a="http://schemas.openxmlformats.org/drawingml/2006/main">
          <a:r>
            <a:rPr lang="en-US" sz="1000" b="1" baseline="0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                 economy by sector, 2011</a:t>
          </a:r>
          <a:endParaRPr lang="en-US" sz="1000" b="1">
            <a:solidFill>
              <a:srgbClr val="6300D5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238500</xdr:colOff>
      <xdr:row>15</xdr:row>
      <xdr:rowOff>180900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14"/>
  <sheetViews>
    <sheetView workbookViewId="0">
      <selection activeCell="I19" sqref="I19"/>
    </sheetView>
  </sheetViews>
  <sheetFormatPr defaultRowHeight="15" x14ac:dyDescent="0.25"/>
  <cols>
    <col min="2" max="2" width="26.7109375" bestFit="1" customWidth="1"/>
    <col min="3" max="8" width="23.140625" customWidth="1"/>
    <col min="9" max="9" width="26.7109375" bestFit="1" customWidth="1"/>
    <col min="10" max="10" width="8.28515625" bestFit="1" customWidth="1"/>
    <col min="11" max="11" width="12.28515625" bestFit="1" customWidth="1"/>
    <col min="12" max="12" width="11.5703125" bestFit="1" customWidth="1"/>
    <col min="13" max="13" width="8.28515625" bestFit="1" customWidth="1"/>
    <col min="14" max="14" width="20" bestFit="1" customWidth="1"/>
    <col min="15" max="15" width="22.42578125" bestFit="1" customWidth="1"/>
  </cols>
  <sheetData>
    <row r="3" spans="2:8" x14ac:dyDescent="0.25">
      <c r="B3" s="2" t="s">
        <v>31</v>
      </c>
      <c r="D3" t="s">
        <v>22</v>
      </c>
      <c r="E3" t="s">
        <v>22</v>
      </c>
      <c r="F3" t="s">
        <v>22</v>
      </c>
      <c r="G3" t="s">
        <v>22</v>
      </c>
      <c r="H3" t="s">
        <v>22</v>
      </c>
    </row>
    <row r="4" spans="2:8" x14ac:dyDescent="0.25">
      <c r="B4" t="s">
        <v>22</v>
      </c>
      <c r="C4">
        <v>2011</v>
      </c>
      <c r="D4" t="s">
        <v>22</v>
      </c>
      <c r="E4" t="s">
        <v>22</v>
      </c>
      <c r="F4" t="s">
        <v>22</v>
      </c>
      <c r="G4" t="s">
        <v>22</v>
      </c>
      <c r="H4" t="s">
        <v>22</v>
      </c>
    </row>
    <row r="5" spans="2:8" x14ac:dyDescent="0.25">
      <c r="B5" t="s">
        <v>22</v>
      </c>
      <c r="C5" t="s">
        <v>26</v>
      </c>
      <c r="D5" t="s">
        <v>27</v>
      </c>
      <c r="E5" t="s">
        <v>28</v>
      </c>
      <c r="F5" t="s">
        <v>29</v>
      </c>
      <c r="G5" t="s">
        <v>30</v>
      </c>
      <c r="H5" t="s">
        <v>25</v>
      </c>
    </row>
    <row r="6" spans="2:8" x14ac:dyDescent="0.25">
      <c r="B6" t="s">
        <v>23</v>
      </c>
      <c r="C6" s="1">
        <v>13822</v>
      </c>
      <c r="D6" s="1">
        <v>36747</v>
      </c>
      <c r="E6" s="1">
        <v>138486</v>
      </c>
      <c r="F6" s="1">
        <v>42966</v>
      </c>
      <c r="G6" s="1">
        <v>5454</v>
      </c>
      <c r="H6" s="1">
        <v>189055</v>
      </c>
    </row>
    <row r="7" spans="2:8" x14ac:dyDescent="0.25">
      <c r="B7" t="s">
        <v>24</v>
      </c>
      <c r="C7" s="1">
        <v>202512</v>
      </c>
      <c r="D7" s="1">
        <v>85306</v>
      </c>
      <c r="E7" s="1">
        <v>935229</v>
      </c>
      <c r="F7" s="1">
        <v>326303</v>
      </c>
      <c r="G7" s="1">
        <v>94328</v>
      </c>
      <c r="H7" s="1">
        <v>1223047</v>
      </c>
    </row>
    <row r="8" spans="2:8" x14ac:dyDescent="0.25">
      <c r="B8" t="s">
        <v>33</v>
      </c>
      <c r="C8" s="1">
        <v>197510</v>
      </c>
      <c r="D8" s="1">
        <v>62560</v>
      </c>
      <c r="E8" s="1">
        <v>858609</v>
      </c>
      <c r="F8" s="1">
        <v>304815</v>
      </c>
      <c r="G8" s="1">
        <v>93380</v>
      </c>
      <c r="H8" s="1">
        <v>1118679</v>
      </c>
    </row>
    <row r="10" spans="2:8" x14ac:dyDescent="0.25">
      <c r="B10" s="2" t="s">
        <v>32</v>
      </c>
    </row>
    <row r="11" spans="2:8" x14ac:dyDescent="0.25">
      <c r="C11" t="s">
        <v>18</v>
      </c>
      <c r="D11" t="s">
        <v>1</v>
      </c>
      <c r="E11" t="s">
        <v>19</v>
      </c>
      <c r="F11" t="s">
        <v>20</v>
      </c>
      <c r="G11" t="s">
        <v>34</v>
      </c>
    </row>
    <row r="12" spans="2:8" x14ac:dyDescent="0.25">
      <c r="B12" t="s">
        <v>23</v>
      </c>
      <c r="C12" s="1">
        <f>C6</f>
        <v>13822</v>
      </c>
      <c r="D12" s="1">
        <f>D6</f>
        <v>36747</v>
      </c>
      <c r="E12" s="1">
        <f>F6</f>
        <v>42966</v>
      </c>
      <c r="F12" s="1">
        <f>E6-F6-G6</f>
        <v>90066</v>
      </c>
      <c r="G12" s="1">
        <f>G6</f>
        <v>5454</v>
      </c>
      <c r="H12" s="1">
        <f>SUM(C12:G12)</f>
        <v>189055</v>
      </c>
    </row>
    <row r="13" spans="2:8" x14ac:dyDescent="0.25">
      <c r="B13" t="s">
        <v>24</v>
      </c>
      <c r="C13" s="1">
        <f t="shared" ref="C13:D13" si="0">C7</f>
        <v>202512</v>
      </c>
      <c r="D13" s="1">
        <f t="shared" si="0"/>
        <v>85306</v>
      </c>
      <c r="E13" s="1">
        <f t="shared" ref="E13:E14" si="1">F7</f>
        <v>326303</v>
      </c>
      <c r="F13" s="1">
        <f t="shared" ref="F13:F14" si="2">E7-F7-G7</f>
        <v>514598</v>
      </c>
      <c r="G13" s="1">
        <f t="shared" ref="G13:G14" si="3">G7</f>
        <v>94328</v>
      </c>
      <c r="H13" s="1">
        <f t="shared" ref="H13:H14" si="4">SUM(C13:G13)</f>
        <v>1223047</v>
      </c>
    </row>
    <row r="14" spans="2:8" x14ac:dyDescent="0.25">
      <c r="B14" t="s">
        <v>33</v>
      </c>
      <c r="C14" s="1">
        <f t="shared" ref="C14:D14" si="5">C8</f>
        <v>197510</v>
      </c>
      <c r="D14" s="1">
        <f t="shared" si="5"/>
        <v>62560</v>
      </c>
      <c r="E14" s="1">
        <f t="shared" si="1"/>
        <v>304815</v>
      </c>
      <c r="F14" s="1">
        <f t="shared" si="2"/>
        <v>460414</v>
      </c>
      <c r="G14" s="1">
        <f t="shared" si="3"/>
        <v>93380</v>
      </c>
      <c r="H14" s="1">
        <f t="shared" si="4"/>
        <v>1118679</v>
      </c>
    </row>
  </sheetData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I19" sqref="I19"/>
    </sheetView>
  </sheetViews>
  <sheetFormatPr defaultRowHeight="15" x14ac:dyDescent="0.25"/>
  <cols>
    <col min="1" max="1" width="37.42578125" bestFit="1" customWidth="1"/>
    <col min="2" max="2" width="18.28515625" bestFit="1" customWidth="1"/>
    <col min="3" max="3" width="25.5703125" bestFit="1" customWidth="1"/>
    <col min="4" max="4" width="26.7109375" bestFit="1" customWidth="1"/>
    <col min="5" max="5" width="30.7109375" bestFit="1" customWidth="1"/>
    <col min="6" max="6" width="27.28515625" bestFit="1" customWidth="1"/>
    <col min="7" max="7" width="22.7109375" bestFit="1" customWidth="1"/>
    <col min="8" max="8" width="17.28515625" bestFit="1" customWidth="1"/>
    <col min="9" max="9" width="26.28515625" bestFit="1" customWidth="1"/>
    <col min="10" max="10" width="34.140625" bestFit="1" customWidth="1"/>
    <col min="11" max="11" width="28.7109375" bestFit="1" customWidth="1"/>
    <col min="12" max="12" width="29.85546875" bestFit="1" customWidth="1"/>
    <col min="13" max="13" width="24.42578125" bestFit="1" customWidth="1"/>
    <col min="14" max="15" width="6.85546875" bestFit="1" customWidth="1"/>
    <col min="16" max="16" width="11.42578125" bestFit="1" customWidth="1"/>
  </cols>
  <sheetData>
    <row r="2" spans="1:6" x14ac:dyDescent="0.25">
      <c r="A2" s="2" t="s">
        <v>45</v>
      </c>
    </row>
    <row r="3" spans="1:6" s="2" customFormat="1" x14ac:dyDescent="0.25">
      <c r="B3" s="2" t="s">
        <v>18</v>
      </c>
      <c r="C3" s="2" t="s">
        <v>1</v>
      </c>
      <c r="D3" s="2" t="s">
        <v>19</v>
      </c>
      <c r="E3" s="2" t="s">
        <v>20</v>
      </c>
      <c r="F3" s="2" t="s">
        <v>44</v>
      </c>
    </row>
    <row r="4" spans="1:6" s="4" customFormat="1" x14ac:dyDescent="0.25">
      <c r="A4" s="4" t="s">
        <v>35</v>
      </c>
      <c r="B4" s="5">
        <v>112300</v>
      </c>
      <c r="C4" s="5">
        <v>9316</v>
      </c>
      <c r="D4" s="5">
        <v>102965</v>
      </c>
      <c r="E4" s="5">
        <v>101547</v>
      </c>
      <c r="F4" s="5">
        <v>326128</v>
      </c>
    </row>
    <row r="5" spans="1:6" s="4" customFormat="1" x14ac:dyDescent="0.25">
      <c r="A5" s="4" t="s">
        <v>36</v>
      </c>
      <c r="B5" s="5">
        <v>105950</v>
      </c>
      <c r="C5" s="5">
        <v>8501</v>
      </c>
      <c r="D5" s="5">
        <v>29852</v>
      </c>
      <c r="E5" s="5">
        <v>81959</v>
      </c>
      <c r="F5" s="5">
        <v>226262</v>
      </c>
    </row>
    <row r="6" spans="1:6" s="4" customFormat="1" x14ac:dyDescent="0.25">
      <c r="A6" s="4" t="s">
        <v>37</v>
      </c>
      <c r="B6" s="5">
        <v>36957</v>
      </c>
      <c r="C6" s="5">
        <v>3363</v>
      </c>
      <c r="D6" s="5">
        <v>15157</v>
      </c>
      <c r="E6" s="5">
        <v>33833</v>
      </c>
      <c r="F6" s="5">
        <v>89310</v>
      </c>
    </row>
    <row r="7" spans="1:6" s="4" customFormat="1" x14ac:dyDescent="0.25">
      <c r="A7" s="4" t="s">
        <v>38</v>
      </c>
      <c r="B7" s="5">
        <v>27489</v>
      </c>
      <c r="C7" s="5">
        <v>1394</v>
      </c>
      <c r="D7" s="5">
        <v>6123</v>
      </c>
      <c r="E7" s="5">
        <v>15686</v>
      </c>
      <c r="F7" s="5">
        <v>50691</v>
      </c>
    </row>
    <row r="8" spans="1:6" s="4" customFormat="1" x14ac:dyDescent="0.25">
      <c r="A8" s="4" t="s">
        <v>39</v>
      </c>
      <c r="B8" s="5">
        <v>9468</v>
      </c>
      <c r="C8" s="5">
        <v>1969</v>
      </c>
      <c r="D8" s="5">
        <v>9034</v>
      </c>
      <c r="E8" s="5">
        <v>18147</v>
      </c>
      <c r="F8" s="5">
        <v>38619</v>
      </c>
    </row>
    <row r="9" spans="1:6" s="4" customFormat="1" x14ac:dyDescent="0.25">
      <c r="A9" s="4" t="s">
        <v>14</v>
      </c>
      <c r="B9" s="6">
        <v>0.25600000000000001</v>
      </c>
      <c r="C9" s="6">
        <v>0.58599999999999997</v>
      </c>
      <c r="D9" s="6">
        <v>0.59599999999999997</v>
      </c>
      <c r="E9" s="6">
        <v>0.53600000000000003</v>
      </c>
      <c r="F9" s="6">
        <v>0.432</v>
      </c>
    </row>
    <row r="10" spans="1:6" s="4" customFormat="1" x14ac:dyDescent="0.25">
      <c r="A10" s="4" t="s">
        <v>40</v>
      </c>
      <c r="B10" s="5">
        <v>594182</v>
      </c>
      <c r="C10" s="5">
        <v>103385</v>
      </c>
      <c r="D10" s="5">
        <v>316159</v>
      </c>
      <c r="E10" s="5">
        <v>178898</v>
      </c>
      <c r="F10" s="5">
        <v>278169</v>
      </c>
    </row>
    <row r="11" spans="1:6" s="4" customFormat="1" x14ac:dyDescent="0.25">
      <c r="A11" s="4" t="s">
        <v>41</v>
      </c>
      <c r="B11" s="5">
        <v>195542</v>
      </c>
      <c r="C11" s="5">
        <v>37322</v>
      </c>
      <c r="D11" s="5">
        <v>46541</v>
      </c>
      <c r="E11" s="5">
        <v>59604</v>
      </c>
      <c r="F11" s="5">
        <v>76177</v>
      </c>
    </row>
    <row r="12" spans="1:6" s="4" customFormat="1" x14ac:dyDescent="0.25">
      <c r="A12" s="4" t="s">
        <v>42</v>
      </c>
      <c r="B12" s="6">
        <v>0.32900000000000001</v>
      </c>
      <c r="C12" s="6">
        <v>0.36099999999999999</v>
      </c>
      <c r="D12" s="6">
        <v>0.14699999999999999</v>
      </c>
      <c r="E12" s="6">
        <v>0.33300000000000002</v>
      </c>
      <c r="F12" s="6">
        <v>0.27400000000000002</v>
      </c>
    </row>
    <row r="13" spans="1:6" s="4" customFormat="1" x14ac:dyDescent="0.25">
      <c r="A13" s="4" t="s">
        <v>43</v>
      </c>
      <c r="B13" s="6">
        <v>0.245</v>
      </c>
      <c r="C13" s="6">
        <v>0.15</v>
      </c>
      <c r="D13" s="6">
        <v>5.8999999999999997E-2</v>
      </c>
      <c r="E13" s="6">
        <v>0.154</v>
      </c>
      <c r="F13" s="6">
        <v>0.155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21"/>
  <sheetViews>
    <sheetView workbookViewId="0">
      <selection activeCell="I19" sqref="I19"/>
    </sheetView>
  </sheetViews>
  <sheetFormatPr defaultRowHeight="15" x14ac:dyDescent="0.25"/>
  <cols>
    <col min="2" max="2" width="52.42578125" bestFit="1" customWidth="1"/>
    <col min="3" max="3" width="18.28515625" customWidth="1"/>
    <col min="4" max="4" width="14.42578125" customWidth="1"/>
    <col min="9" max="9" width="50.28515625" customWidth="1"/>
  </cols>
  <sheetData>
    <row r="2" spans="2:5" x14ac:dyDescent="0.25">
      <c r="C2" t="s">
        <v>47</v>
      </c>
      <c r="D2" t="s">
        <v>46</v>
      </c>
      <c r="E2" t="s">
        <v>44</v>
      </c>
    </row>
    <row r="4" spans="2:5" x14ac:dyDescent="0.25">
      <c r="B4" t="s">
        <v>48</v>
      </c>
      <c r="C4" s="1">
        <v>11733</v>
      </c>
      <c r="D4" s="1">
        <v>38870</v>
      </c>
      <c r="E4" s="1">
        <v>50603</v>
      </c>
    </row>
    <row r="5" spans="2:5" x14ac:dyDescent="0.25">
      <c r="B5" t="s">
        <v>49</v>
      </c>
      <c r="C5" s="1">
        <v>11733</v>
      </c>
      <c r="D5" s="1">
        <v>10936</v>
      </c>
      <c r="E5" s="1">
        <v>22669</v>
      </c>
    </row>
    <row r="6" spans="2:5" x14ac:dyDescent="0.25">
      <c r="B6" t="s">
        <v>50</v>
      </c>
      <c r="C6" s="1">
        <v>8793</v>
      </c>
      <c r="D6" s="1">
        <v>2533</v>
      </c>
      <c r="E6" s="1">
        <v>11326</v>
      </c>
    </row>
    <row r="7" spans="2:5" x14ac:dyDescent="0.25">
      <c r="B7" t="s">
        <v>52</v>
      </c>
      <c r="C7" s="1">
        <v>5804</v>
      </c>
      <c r="D7" s="1">
        <v>1785</v>
      </c>
      <c r="E7" s="1">
        <v>7589</v>
      </c>
    </row>
    <row r="8" spans="2:5" x14ac:dyDescent="0.25">
      <c r="B8" t="s">
        <v>51</v>
      </c>
      <c r="C8" s="1">
        <v>2989</v>
      </c>
      <c r="D8" s="1">
        <v>749</v>
      </c>
      <c r="E8" s="1">
        <v>3738</v>
      </c>
    </row>
    <row r="12" spans="2:5" x14ac:dyDescent="0.25">
      <c r="C12" s="1"/>
      <c r="D12" s="1"/>
      <c r="E12" s="1"/>
    </row>
    <row r="13" spans="2:5" x14ac:dyDescent="0.25">
      <c r="C13" s="1"/>
      <c r="D13" s="1"/>
      <c r="E13" s="1"/>
    </row>
    <row r="14" spans="2:5" x14ac:dyDescent="0.25">
      <c r="C14" s="1"/>
      <c r="D14" s="1"/>
      <c r="E14" s="1"/>
    </row>
    <row r="15" spans="2:5" x14ac:dyDescent="0.25">
      <c r="C15" s="1"/>
      <c r="D15" s="1"/>
      <c r="E15" s="1"/>
    </row>
    <row r="16" spans="2:5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</sheetData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43"/>
  <sheetViews>
    <sheetView zoomScale="85" zoomScaleNormal="85" workbookViewId="0">
      <selection activeCell="I19" sqref="I19"/>
    </sheetView>
  </sheetViews>
  <sheetFormatPr defaultRowHeight="15" x14ac:dyDescent="0.25"/>
  <cols>
    <col min="1" max="1" width="9.140625" style="4"/>
    <col min="2" max="2" width="38.85546875" style="4" customWidth="1"/>
    <col min="3" max="8" width="21.85546875" style="4" customWidth="1"/>
    <col min="9" max="16384" width="9.140625" style="4"/>
  </cols>
  <sheetData>
    <row r="3" spans="2:9" x14ac:dyDescent="0.25">
      <c r="B3" s="2" t="s">
        <v>55</v>
      </c>
    </row>
    <row r="5" spans="2:9" x14ac:dyDescent="0.25">
      <c r="B5" s="2"/>
      <c r="C5" s="2" t="s">
        <v>18</v>
      </c>
      <c r="D5" s="2" t="s">
        <v>1</v>
      </c>
      <c r="E5" s="2" t="s">
        <v>19</v>
      </c>
      <c r="F5" s="2" t="s">
        <v>20</v>
      </c>
      <c r="G5" s="2" t="s">
        <v>21</v>
      </c>
      <c r="H5" s="2" t="s">
        <v>0</v>
      </c>
    </row>
    <row r="7" spans="2:9" x14ac:dyDescent="0.25">
      <c r="B7" s="2" t="s">
        <v>2</v>
      </c>
    </row>
    <row r="8" spans="2:9" x14ac:dyDescent="0.25">
      <c r="B8" s="4" t="s">
        <v>3</v>
      </c>
      <c r="C8" s="10">
        <v>13822</v>
      </c>
      <c r="D8" s="10">
        <v>36747</v>
      </c>
      <c r="E8" s="10">
        <v>42966</v>
      </c>
      <c r="F8" s="10">
        <v>90066</v>
      </c>
      <c r="G8" s="10">
        <v>5454</v>
      </c>
      <c r="H8" s="10">
        <f>SUM(C8:G8)</f>
        <v>189055</v>
      </c>
      <c r="I8" s="5"/>
    </row>
    <row r="9" spans="2:9" x14ac:dyDescent="0.25">
      <c r="B9" s="4" t="s">
        <v>4</v>
      </c>
      <c r="C9" s="10">
        <v>202512</v>
      </c>
      <c r="D9" s="10">
        <v>85306</v>
      </c>
      <c r="E9" s="10">
        <v>326303</v>
      </c>
      <c r="F9" s="10">
        <v>514598</v>
      </c>
      <c r="G9" s="10">
        <v>94328</v>
      </c>
      <c r="H9" s="10">
        <f t="shared" ref="H9:H10" si="0">SUM(C9:G9)</f>
        <v>1223047</v>
      </c>
      <c r="I9" s="5"/>
    </row>
    <row r="10" spans="2:9" x14ac:dyDescent="0.25">
      <c r="B10" s="4" t="s">
        <v>5</v>
      </c>
      <c r="C10" s="10">
        <v>197510</v>
      </c>
      <c r="D10" s="10">
        <v>62560</v>
      </c>
      <c r="E10" s="10">
        <v>304815</v>
      </c>
      <c r="F10" s="10">
        <v>460414</v>
      </c>
      <c r="G10" s="10">
        <v>93380</v>
      </c>
      <c r="H10" s="10">
        <f t="shared" si="0"/>
        <v>1118679</v>
      </c>
      <c r="I10" s="5"/>
    </row>
    <row r="11" spans="2:9" x14ac:dyDescent="0.25">
      <c r="B11" s="4" t="s">
        <v>6</v>
      </c>
      <c r="C11" s="11">
        <f t="shared" ref="C11:H11" si="1">C9/C8</f>
        <v>14.65142526407177</v>
      </c>
      <c r="D11" s="11">
        <f t="shared" si="1"/>
        <v>2.3214412060848506</v>
      </c>
      <c r="E11" s="11">
        <f t="shared" si="1"/>
        <v>7.594446771866127</v>
      </c>
      <c r="F11" s="11">
        <f t="shared" si="1"/>
        <v>5.7135656074434307</v>
      </c>
      <c r="G11" s="11">
        <f t="shared" si="1"/>
        <v>17.295196186285295</v>
      </c>
      <c r="H11" s="11">
        <f t="shared" si="1"/>
        <v>6.4692655576419558</v>
      </c>
    </row>
    <row r="12" spans="2:9" x14ac:dyDescent="0.25">
      <c r="C12" s="10"/>
      <c r="D12" s="10"/>
      <c r="E12" s="10"/>
      <c r="F12" s="10"/>
      <c r="G12" s="10"/>
      <c r="H12" s="10"/>
    </row>
    <row r="13" spans="2:9" x14ac:dyDescent="0.25">
      <c r="B13" s="2" t="s">
        <v>7</v>
      </c>
      <c r="C13" s="10"/>
      <c r="D13" s="10"/>
      <c r="E13" s="10"/>
      <c r="F13" s="10"/>
      <c r="G13" s="10"/>
      <c r="H13" s="10"/>
    </row>
    <row r="14" spans="2:9" x14ac:dyDescent="0.25">
      <c r="B14" s="4" t="s">
        <v>8</v>
      </c>
      <c r="C14" s="10">
        <f>'Bus Surveys'!B4</f>
        <v>112300</v>
      </c>
      <c r="D14" s="10">
        <f>'Bus Surveys'!C4</f>
        <v>9316</v>
      </c>
      <c r="E14" s="10">
        <f>'Bus Surveys'!D4</f>
        <v>102965</v>
      </c>
      <c r="F14" s="10">
        <f>'Bus Surveys'!E4</f>
        <v>101547</v>
      </c>
      <c r="G14" s="10">
        <f>'Financial Sector'!E4</f>
        <v>50603</v>
      </c>
      <c r="H14" s="10">
        <f>SUM(C14:G14)</f>
        <v>376731</v>
      </c>
    </row>
    <row r="15" spans="2:9" x14ac:dyDescent="0.25">
      <c r="B15" s="4" t="s">
        <v>9</v>
      </c>
      <c r="C15" s="10">
        <f>'Bus Surveys'!B5</f>
        <v>105950</v>
      </c>
      <c r="D15" s="10">
        <f>'Bus Surveys'!C5</f>
        <v>8501</v>
      </c>
      <c r="E15" s="10">
        <f>'Bus Surveys'!D5</f>
        <v>29852</v>
      </c>
      <c r="F15" s="10">
        <f>'Bus Surveys'!E5</f>
        <v>81959</v>
      </c>
      <c r="G15" s="10">
        <f>'Financial Sector'!E5</f>
        <v>22669</v>
      </c>
      <c r="H15" s="10">
        <f>SUM(C15:G15)</f>
        <v>248931</v>
      </c>
    </row>
    <row r="16" spans="2:9" x14ac:dyDescent="0.25">
      <c r="B16" s="4" t="s">
        <v>10</v>
      </c>
      <c r="C16" s="10">
        <f>'Bus Surveys'!B6</f>
        <v>36957</v>
      </c>
      <c r="D16" s="10">
        <f>'Bus Surveys'!C6</f>
        <v>3363</v>
      </c>
      <c r="E16" s="10">
        <f>'Bus Surveys'!D6</f>
        <v>15157</v>
      </c>
      <c r="F16" s="10">
        <f>'Bus Surveys'!E6</f>
        <v>33833</v>
      </c>
      <c r="G16" s="10">
        <f>'Financial Sector'!E6</f>
        <v>11326</v>
      </c>
      <c r="H16" s="10">
        <f>SUM(C16:G16)</f>
        <v>100636</v>
      </c>
    </row>
    <row r="17" spans="2:12" x14ac:dyDescent="0.25">
      <c r="B17" s="4" t="s">
        <v>11</v>
      </c>
      <c r="C17" s="10"/>
      <c r="D17" s="10"/>
      <c r="E17" s="10"/>
      <c r="F17" s="10"/>
      <c r="G17" s="10"/>
      <c r="H17" s="10"/>
    </row>
    <row r="18" spans="2:12" x14ac:dyDescent="0.25">
      <c r="B18" s="4" t="s">
        <v>12</v>
      </c>
      <c r="C18" s="10">
        <f>'Bus Surveys'!B7</f>
        <v>27489</v>
      </c>
      <c r="D18" s="10">
        <f>'Bus Surveys'!C7</f>
        <v>1394</v>
      </c>
      <c r="E18" s="10">
        <f>'Bus Surveys'!D7</f>
        <v>6123</v>
      </c>
      <c r="F18" s="10">
        <f>'Bus Surveys'!E7</f>
        <v>15686</v>
      </c>
      <c r="G18" s="10">
        <f>'Financial Sector'!E7</f>
        <v>7589</v>
      </c>
      <c r="H18" s="10">
        <f>SUM(C18:G18)</f>
        <v>58281</v>
      </c>
    </row>
    <row r="19" spans="2:12" x14ac:dyDescent="0.25">
      <c r="B19" s="4" t="s">
        <v>13</v>
      </c>
      <c r="C19" s="10">
        <f>'Bus Surveys'!B8</f>
        <v>9468</v>
      </c>
      <c r="D19" s="10">
        <f>'Bus Surveys'!C8</f>
        <v>1969</v>
      </c>
      <c r="E19" s="10">
        <f>'Bus Surveys'!D8</f>
        <v>9034</v>
      </c>
      <c r="F19" s="10">
        <f>'Bus Surveys'!E8</f>
        <v>18147</v>
      </c>
      <c r="G19" s="10">
        <f>'Financial Sector'!E8</f>
        <v>3738</v>
      </c>
      <c r="H19" s="10">
        <f>SUM(C19:G19)</f>
        <v>42356</v>
      </c>
    </row>
    <row r="20" spans="2:12" x14ac:dyDescent="0.25">
      <c r="C20" s="12"/>
      <c r="D20" s="12"/>
      <c r="E20" s="12"/>
      <c r="F20" s="12"/>
      <c r="G20" s="12"/>
      <c r="H20" s="12"/>
      <c r="L20" s="13"/>
    </row>
    <row r="21" spans="2:12" x14ac:dyDescent="0.25">
      <c r="B21" s="4" t="s">
        <v>14</v>
      </c>
      <c r="C21" s="14">
        <f t="shared" ref="C21:G21" si="2">C19/C16</f>
        <v>0.25618962578131343</v>
      </c>
      <c r="D21" s="14">
        <f t="shared" si="2"/>
        <v>0.58548914659530182</v>
      </c>
      <c r="E21" s="14">
        <f t="shared" si="2"/>
        <v>0.59602823777792435</v>
      </c>
      <c r="F21" s="14">
        <f t="shared" si="2"/>
        <v>0.53636981645139359</v>
      </c>
      <c r="G21" s="14">
        <f t="shared" si="2"/>
        <v>0.33003708281829419</v>
      </c>
      <c r="H21" s="14">
        <f>H19/H16</f>
        <v>0.42088318295639732</v>
      </c>
    </row>
    <row r="22" spans="2:12" x14ac:dyDescent="0.25">
      <c r="C22" s="12"/>
      <c r="D22" s="12"/>
      <c r="E22" s="12"/>
      <c r="F22" s="12"/>
      <c r="G22" s="12"/>
      <c r="H22" s="12"/>
    </row>
    <row r="23" spans="2:12" x14ac:dyDescent="0.25">
      <c r="B23" s="4" t="s">
        <v>53</v>
      </c>
      <c r="C23" s="10">
        <f>'Bus Surveys'!B10</f>
        <v>594182</v>
      </c>
      <c r="D23" s="10">
        <f>'Bus Surveys'!C10</f>
        <v>103385</v>
      </c>
      <c r="E23" s="10">
        <f>'Bus Surveys'!D10</f>
        <v>316159</v>
      </c>
      <c r="F23" s="10">
        <f>'Bus Surveys'!E10</f>
        <v>178898</v>
      </c>
      <c r="G23" s="15" t="s">
        <v>15</v>
      </c>
      <c r="H23" s="10">
        <f>'Bus Surveys'!F10</f>
        <v>278169</v>
      </c>
    </row>
    <row r="24" spans="2:12" x14ac:dyDescent="0.25">
      <c r="B24" s="4" t="s">
        <v>54</v>
      </c>
      <c r="C24" s="10">
        <f>'Bus Surveys'!B11</f>
        <v>195542</v>
      </c>
      <c r="D24" s="10">
        <f>'Bus Surveys'!C11</f>
        <v>37322</v>
      </c>
      <c r="E24" s="10">
        <f>'Bus Surveys'!D11</f>
        <v>46541</v>
      </c>
      <c r="F24" s="10">
        <f>'Bus Surveys'!E11</f>
        <v>59604</v>
      </c>
      <c r="G24" s="15" t="s">
        <v>15</v>
      </c>
      <c r="H24" s="10">
        <f>'Bus Surveys'!F11</f>
        <v>76177</v>
      </c>
    </row>
    <row r="25" spans="2:12" x14ac:dyDescent="0.25">
      <c r="C25" s="12"/>
      <c r="D25" s="12"/>
      <c r="E25" s="12"/>
      <c r="F25" s="12"/>
      <c r="G25" s="12"/>
      <c r="H25" s="12"/>
    </row>
    <row r="26" spans="2:12" x14ac:dyDescent="0.25">
      <c r="B26" s="4" t="s">
        <v>16</v>
      </c>
      <c r="C26" s="14">
        <f t="shared" ref="C26:H26" si="3">C16/C14</f>
        <v>0.32909171861086378</v>
      </c>
      <c r="D26" s="14">
        <f t="shared" si="3"/>
        <v>0.36099184199227136</v>
      </c>
      <c r="E26" s="14">
        <f t="shared" si="3"/>
        <v>0.1472053610450153</v>
      </c>
      <c r="F26" s="14">
        <f>F16/F14</f>
        <v>0.33317577082533212</v>
      </c>
      <c r="G26" s="14">
        <f t="shared" si="3"/>
        <v>0.22382072209157561</v>
      </c>
      <c r="H26" s="14">
        <f t="shared" si="3"/>
        <v>0.267129596449456</v>
      </c>
    </row>
    <row r="27" spans="2:12" x14ac:dyDescent="0.25">
      <c r="B27" s="4" t="s">
        <v>17</v>
      </c>
      <c r="C27" s="14">
        <f>C18/C14</f>
        <v>0.24478183437221729</v>
      </c>
      <c r="D27" s="14">
        <f t="shared" ref="D27:G27" si="4">D18/D14</f>
        <v>0.14963503649635038</v>
      </c>
      <c r="E27" s="14">
        <f t="shared" si="4"/>
        <v>5.9466809109891709E-2</v>
      </c>
      <c r="F27" s="14">
        <f t="shared" si="4"/>
        <v>0.15447034378169713</v>
      </c>
      <c r="G27" s="14">
        <f t="shared" si="4"/>
        <v>0.14997134557239689</v>
      </c>
      <c r="H27" s="14">
        <f>H18/H14</f>
        <v>0.15470189604784315</v>
      </c>
    </row>
    <row r="33" spans="3:12" x14ac:dyDescent="0.25">
      <c r="C33" s="2"/>
      <c r="G33" s="5"/>
      <c r="H33" s="5"/>
      <c r="I33" s="5"/>
      <c r="J33" s="5"/>
      <c r="K33" s="5"/>
      <c r="L33" s="5"/>
    </row>
    <row r="34" spans="3:12" x14ac:dyDescent="0.25">
      <c r="C34" s="2"/>
    </row>
    <row r="35" spans="3:12" x14ac:dyDescent="0.25">
      <c r="C35" s="2"/>
      <c r="D35" s="2"/>
      <c r="E35" s="2"/>
      <c r="F35" s="2"/>
    </row>
    <row r="36" spans="3:12" x14ac:dyDescent="0.25">
      <c r="C36" s="2"/>
    </row>
    <row r="37" spans="3:12" x14ac:dyDescent="0.25">
      <c r="C37" s="2"/>
      <c r="D37" s="5"/>
      <c r="E37" s="5"/>
      <c r="F37" s="5"/>
    </row>
    <row r="38" spans="3:12" x14ac:dyDescent="0.25">
      <c r="C38" s="2"/>
      <c r="D38" s="5"/>
      <c r="E38" s="5"/>
      <c r="F38" s="5"/>
    </row>
    <row r="39" spans="3:12" x14ac:dyDescent="0.25">
      <c r="C39" s="2"/>
      <c r="D39" s="5"/>
      <c r="E39" s="5"/>
      <c r="F39" s="5"/>
    </row>
    <row r="40" spans="3:12" x14ac:dyDescent="0.25">
      <c r="C40" s="8"/>
      <c r="F40" s="5"/>
    </row>
    <row r="41" spans="3:12" x14ac:dyDescent="0.25">
      <c r="C41" s="2"/>
      <c r="D41" s="5"/>
      <c r="E41" s="5"/>
      <c r="F41" s="5"/>
    </row>
    <row r="42" spans="3:12" x14ac:dyDescent="0.25">
      <c r="C42" s="2"/>
      <c r="D42" s="5"/>
      <c r="E42" s="5"/>
      <c r="F42" s="5"/>
    </row>
    <row r="43" spans="3:12" x14ac:dyDescent="0.25">
      <c r="C43" s="2"/>
      <c r="F43" s="5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H34" sqref="H34"/>
    </sheetView>
  </sheetViews>
  <sheetFormatPr defaultRowHeight="15" x14ac:dyDescent="0.25"/>
  <cols>
    <col min="1" max="1" width="60.7109375" style="9" customWidth="1"/>
    <col min="2" max="2" width="6.5703125" style="9" customWidth="1"/>
    <col min="3" max="3" width="14.7109375" style="9" customWidth="1"/>
    <col min="4" max="7" width="18.7109375" style="9" customWidth="1"/>
    <col min="8" max="8" width="14.7109375" style="9" customWidth="1"/>
    <col min="9" max="189" width="9.140625" style="9"/>
    <col min="190" max="190" width="29.7109375" style="9" customWidth="1"/>
    <col min="191" max="191" width="6.5703125" style="9" customWidth="1"/>
    <col min="192" max="196" width="14.7109375" style="9" customWidth="1"/>
    <col min="197" max="197" width="5.7109375" style="9" customWidth="1"/>
    <col min="198" max="198" width="14.7109375" style="9" customWidth="1"/>
    <col min="199" max="445" width="9.140625" style="9"/>
    <col min="446" max="446" width="29.7109375" style="9" customWidth="1"/>
    <col min="447" max="447" width="6.5703125" style="9" customWidth="1"/>
    <col min="448" max="452" width="14.7109375" style="9" customWidth="1"/>
    <col min="453" max="453" width="5.7109375" style="9" customWidth="1"/>
    <col min="454" max="454" width="14.7109375" style="9" customWidth="1"/>
    <col min="455" max="701" width="9.140625" style="9"/>
    <col min="702" max="702" width="29.7109375" style="9" customWidth="1"/>
    <col min="703" max="703" width="6.5703125" style="9" customWidth="1"/>
    <col min="704" max="708" width="14.7109375" style="9" customWidth="1"/>
    <col min="709" max="709" width="5.7109375" style="9" customWidth="1"/>
    <col min="710" max="710" width="14.7109375" style="9" customWidth="1"/>
    <col min="711" max="957" width="9.140625" style="9"/>
    <col min="958" max="958" width="29.7109375" style="9" customWidth="1"/>
    <col min="959" max="959" width="6.5703125" style="9" customWidth="1"/>
    <col min="960" max="964" width="14.7109375" style="9" customWidth="1"/>
    <col min="965" max="965" width="5.7109375" style="9" customWidth="1"/>
    <col min="966" max="966" width="14.7109375" style="9" customWidth="1"/>
    <col min="967" max="1213" width="9.140625" style="9"/>
    <col min="1214" max="1214" width="29.7109375" style="9" customWidth="1"/>
    <col min="1215" max="1215" width="6.5703125" style="9" customWidth="1"/>
    <col min="1216" max="1220" width="14.7109375" style="9" customWidth="1"/>
    <col min="1221" max="1221" width="5.7109375" style="9" customWidth="1"/>
    <col min="1222" max="1222" width="14.7109375" style="9" customWidth="1"/>
    <col min="1223" max="1469" width="9.140625" style="9"/>
    <col min="1470" max="1470" width="29.7109375" style="9" customWidth="1"/>
    <col min="1471" max="1471" width="6.5703125" style="9" customWidth="1"/>
    <col min="1472" max="1476" width="14.7109375" style="9" customWidth="1"/>
    <col min="1477" max="1477" width="5.7109375" style="9" customWidth="1"/>
    <col min="1478" max="1478" width="14.7109375" style="9" customWidth="1"/>
    <col min="1479" max="1725" width="9.140625" style="9"/>
    <col min="1726" max="1726" width="29.7109375" style="9" customWidth="1"/>
    <col min="1727" max="1727" width="6.5703125" style="9" customWidth="1"/>
    <col min="1728" max="1732" width="14.7109375" style="9" customWidth="1"/>
    <col min="1733" max="1733" width="5.7109375" style="9" customWidth="1"/>
    <col min="1734" max="1734" width="14.7109375" style="9" customWidth="1"/>
    <col min="1735" max="1981" width="9.140625" style="9"/>
    <col min="1982" max="1982" width="29.7109375" style="9" customWidth="1"/>
    <col min="1983" max="1983" width="6.5703125" style="9" customWidth="1"/>
    <col min="1984" max="1988" width="14.7109375" style="9" customWidth="1"/>
    <col min="1989" max="1989" width="5.7109375" style="9" customWidth="1"/>
    <col min="1990" max="1990" width="14.7109375" style="9" customWidth="1"/>
    <col min="1991" max="2237" width="9.140625" style="9"/>
    <col min="2238" max="2238" width="29.7109375" style="9" customWidth="1"/>
    <col min="2239" max="2239" width="6.5703125" style="9" customWidth="1"/>
    <col min="2240" max="2244" width="14.7109375" style="9" customWidth="1"/>
    <col min="2245" max="2245" width="5.7109375" style="9" customWidth="1"/>
    <col min="2246" max="2246" width="14.7109375" style="9" customWidth="1"/>
    <col min="2247" max="2493" width="9.140625" style="9"/>
    <col min="2494" max="2494" width="29.7109375" style="9" customWidth="1"/>
    <col min="2495" max="2495" width="6.5703125" style="9" customWidth="1"/>
    <col min="2496" max="2500" width="14.7109375" style="9" customWidth="1"/>
    <col min="2501" max="2501" width="5.7109375" style="9" customWidth="1"/>
    <col min="2502" max="2502" width="14.7109375" style="9" customWidth="1"/>
    <col min="2503" max="2749" width="9.140625" style="9"/>
    <col min="2750" max="2750" width="29.7109375" style="9" customWidth="1"/>
    <col min="2751" max="2751" width="6.5703125" style="9" customWidth="1"/>
    <col min="2752" max="2756" width="14.7109375" style="9" customWidth="1"/>
    <col min="2757" max="2757" width="5.7109375" style="9" customWidth="1"/>
    <col min="2758" max="2758" width="14.7109375" style="9" customWidth="1"/>
    <col min="2759" max="3005" width="9.140625" style="9"/>
    <col min="3006" max="3006" width="29.7109375" style="9" customWidth="1"/>
    <col min="3007" max="3007" width="6.5703125" style="9" customWidth="1"/>
    <col min="3008" max="3012" width="14.7109375" style="9" customWidth="1"/>
    <col min="3013" max="3013" width="5.7109375" style="9" customWidth="1"/>
    <col min="3014" max="3014" width="14.7109375" style="9" customWidth="1"/>
    <col min="3015" max="3261" width="9.140625" style="9"/>
    <col min="3262" max="3262" width="29.7109375" style="9" customWidth="1"/>
    <col min="3263" max="3263" width="6.5703125" style="9" customWidth="1"/>
    <col min="3264" max="3268" width="14.7109375" style="9" customWidth="1"/>
    <col min="3269" max="3269" width="5.7109375" style="9" customWidth="1"/>
    <col min="3270" max="3270" width="14.7109375" style="9" customWidth="1"/>
    <col min="3271" max="3517" width="9.140625" style="9"/>
    <col min="3518" max="3518" width="29.7109375" style="9" customWidth="1"/>
    <col min="3519" max="3519" width="6.5703125" style="9" customWidth="1"/>
    <col min="3520" max="3524" width="14.7109375" style="9" customWidth="1"/>
    <col min="3525" max="3525" width="5.7109375" style="9" customWidth="1"/>
    <col min="3526" max="3526" width="14.7109375" style="9" customWidth="1"/>
    <col min="3527" max="3773" width="9.140625" style="9"/>
    <col min="3774" max="3774" width="29.7109375" style="9" customWidth="1"/>
    <col min="3775" max="3775" width="6.5703125" style="9" customWidth="1"/>
    <col min="3776" max="3780" width="14.7109375" style="9" customWidth="1"/>
    <col min="3781" max="3781" width="5.7109375" style="9" customWidth="1"/>
    <col min="3782" max="3782" width="14.7109375" style="9" customWidth="1"/>
    <col min="3783" max="4029" width="9.140625" style="9"/>
    <col min="4030" max="4030" width="29.7109375" style="9" customWidth="1"/>
    <col min="4031" max="4031" width="6.5703125" style="9" customWidth="1"/>
    <col min="4032" max="4036" width="14.7109375" style="9" customWidth="1"/>
    <col min="4037" max="4037" width="5.7109375" style="9" customWidth="1"/>
    <col min="4038" max="4038" width="14.7109375" style="9" customWidth="1"/>
    <col min="4039" max="4285" width="9.140625" style="9"/>
    <col min="4286" max="4286" width="29.7109375" style="9" customWidth="1"/>
    <col min="4287" max="4287" width="6.5703125" style="9" customWidth="1"/>
    <col min="4288" max="4292" width="14.7109375" style="9" customWidth="1"/>
    <col min="4293" max="4293" width="5.7109375" style="9" customWidth="1"/>
    <col min="4294" max="4294" width="14.7109375" style="9" customWidth="1"/>
    <col min="4295" max="4541" width="9.140625" style="9"/>
    <col min="4542" max="4542" width="29.7109375" style="9" customWidth="1"/>
    <col min="4543" max="4543" width="6.5703125" style="9" customWidth="1"/>
    <col min="4544" max="4548" width="14.7109375" style="9" customWidth="1"/>
    <col min="4549" max="4549" width="5.7109375" style="9" customWidth="1"/>
    <col min="4550" max="4550" width="14.7109375" style="9" customWidth="1"/>
    <col min="4551" max="4797" width="9.140625" style="9"/>
    <col min="4798" max="4798" width="29.7109375" style="9" customWidth="1"/>
    <col min="4799" max="4799" width="6.5703125" style="9" customWidth="1"/>
    <col min="4800" max="4804" width="14.7109375" style="9" customWidth="1"/>
    <col min="4805" max="4805" width="5.7109375" style="9" customWidth="1"/>
    <col min="4806" max="4806" width="14.7109375" style="9" customWidth="1"/>
    <col min="4807" max="5053" width="9.140625" style="9"/>
    <col min="5054" max="5054" width="29.7109375" style="9" customWidth="1"/>
    <col min="5055" max="5055" width="6.5703125" style="9" customWidth="1"/>
    <col min="5056" max="5060" width="14.7109375" style="9" customWidth="1"/>
    <col min="5061" max="5061" width="5.7109375" style="9" customWidth="1"/>
    <col min="5062" max="5062" width="14.7109375" style="9" customWidth="1"/>
    <col min="5063" max="5309" width="9.140625" style="9"/>
    <col min="5310" max="5310" width="29.7109375" style="9" customWidth="1"/>
    <col min="5311" max="5311" width="6.5703125" style="9" customWidth="1"/>
    <col min="5312" max="5316" width="14.7109375" style="9" customWidth="1"/>
    <col min="5317" max="5317" width="5.7109375" style="9" customWidth="1"/>
    <col min="5318" max="5318" width="14.7109375" style="9" customWidth="1"/>
    <col min="5319" max="5565" width="9.140625" style="9"/>
    <col min="5566" max="5566" width="29.7109375" style="9" customWidth="1"/>
    <col min="5567" max="5567" width="6.5703125" style="9" customWidth="1"/>
    <col min="5568" max="5572" width="14.7109375" style="9" customWidth="1"/>
    <col min="5573" max="5573" width="5.7109375" style="9" customWidth="1"/>
    <col min="5574" max="5574" width="14.7109375" style="9" customWidth="1"/>
    <col min="5575" max="5821" width="9.140625" style="9"/>
    <col min="5822" max="5822" width="29.7109375" style="9" customWidth="1"/>
    <col min="5823" max="5823" width="6.5703125" style="9" customWidth="1"/>
    <col min="5824" max="5828" width="14.7109375" style="9" customWidth="1"/>
    <col min="5829" max="5829" width="5.7109375" style="9" customWidth="1"/>
    <col min="5830" max="5830" width="14.7109375" style="9" customWidth="1"/>
    <col min="5831" max="6077" width="9.140625" style="9"/>
    <col min="6078" max="6078" width="29.7109375" style="9" customWidth="1"/>
    <col min="6079" max="6079" width="6.5703125" style="9" customWidth="1"/>
    <col min="6080" max="6084" width="14.7109375" style="9" customWidth="1"/>
    <col min="6085" max="6085" width="5.7109375" style="9" customWidth="1"/>
    <col min="6086" max="6086" width="14.7109375" style="9" customWidth="1"/>
    <col min="6087" max="6333" width="9.140625" style="9"/>
    <col min="6334" max="6334" width="29.7109375" style="9" customWidth="1"/>
    <col min="6335" max="6335" width="6.5703125" style="9" customWidth="1"/>
    <col min="6336" max="6340" width="14.7109375" style="9" customWidth="1"/>
    <col min="6341" max="6341" width="5.7109375" style="9" customWidth="1"/>
    <col min="6342" max="6342" width="14.7109375" style="9" customWidth="1"/>
    <col min="6343" max="6589" width="9.140625" style="9"/>
    <col min="6590" max="6590" width="29.7109375" style="9" customWidth="1"/>
    <col min="6591" max="6591" width="6.5703125" style="9" customWidth="1"/>
    <col min="6592" max="6596" width="14.7109375" style="9" customWidth="1"/>
    <col min="6597" max="6597" width="5.7109375" style="9" customWidth="1"/>
    <col min="6598" max="6598" width="14.7109375" style="9" customWidth="1"/>
    <col min="6599" max="6845" width="9.140625" style="9"/>
    <col min="6846" max="6846" width="29.7109375" style="9" customWidth="1"/>
    <col min="6847" max="6847" width="6.5703125" style="9" customWidth="1"/>
    <col min="6848" max="6852" width="14.7109375" style="9" customWidth="1"/>
    <col min="6853" max="6853" width="5.7109375" style="9" customWidth="1"/>
    <col min="6854" max="6854" width="14.7109375" style="9" customWidth="1"/>
    <col min="6855" max="7101" width="9.140625" style="9"/>
    <col min="7102" max="7102" width="29.7109375" style="9" customWidth="1"/>
    <col min="7103" max="7103" width="6.5703125" style="9" customWidth="1"/>
    <col min="7104" max="7108" width="14.7109375" style="9" customWidth="1"/>
    <col min="7109" max="7109" width="5.7109375" style="9" customWidth="1"/>
    <col min="7110" max="7110" width="14.7109375" style="9" customWidth="1"/>
    <col min="7111" max="7357" width="9.140625" style="9"/>
    <col min="7358" max="7358" width="29.7109375" style="9" customWidth="1"/>
    <col min="7359" max="7359" width="6.5703125" style="9" customWidth="1"/>
    <col min="7360" max="7364" width="14.7109375" style="9" customWidth="1"/>
    <col min="7365" max="7365" width="5.7109375" style="9" customWidth="1"/>
    <col min="7366" max="7366" width="14.7109375" style="9" customWidth="1"/>
    <col min="7367" max="7613" width="9.140625" style="9"/>
    <col min="7614" max="7614" width="29.7109375" style="9" customWidth="1"/>
    <col min="7615" max="7615" width="6.5703125" style="9" customWidth="1"/>
    <col min="7616" max="7620" width="14.7109375" style="9" customWidth="1"/>
    <col min="7621" max="7621" width="5.7109375" style="9" customWidth="1"/>
    <col min="7622" max="7622" width="14.7109375" style="9" customWidth="1"/>
    <col min="7623" max="7869" width="9.140625" style="9"/>
    <col min="7870" max="7870" width="29.7109375" style="9" customWidth="1"/>
    <col min="7871" max="7871" width="6.5703125" style="9" customWidth="1"/>
    <col min="7872" max="7876" width="14.7109375" style="9" customWidth="1"/>
    <col min="7877" max="7877" width="5.7109375" style="9" customWidth="1"/>
    <col min="7878" max="7878" width="14.7109375" style="9" customWidth="1"/>
    <col min="7879" max="8125" width="9.140625" style="9"/>
    <col min="8126" max="8126" width="29.7109375" style="9" customWidth="1"/>
    <col min="8127" max="8127" width="6.5703125" style="9" customWidth="1"/>
    <col min="8128" max="8132" width="14.7109375" style="9" customWidth="1"/>
    <col min="8133" max="8133" width="5.7109375" style="9" customWidth="1"/>
    <col min="8134" max="8134" width="14.7109375" style="9" customWidth="1"/>
    <col min="8135" max="8381" width="9.140625" style="9"/>
    <col min="8382" max="8382" width="29.7109375" style="9" customWidth="1"/>
    <col min="8383" max="8383" width="6.5703125" style="9" customWidth="1"/>
    <col min="8384" max="8388" width="14.7109375" style="9" customWidth="1"/>
    <col min="8389" max="8389" width="5.7109375" style="9" customWidth="1"/>
    <col min="8390" max="8390" width="14.7109375" style="9" customWidth="1"/>
    <col min="8391" max="8637" width="9.140625" style="9"/>
    <col min="8638" max="8638" width="29.7109375" style="9" customWidth="1"/>
    <col min="8639" max="8639" width="6.5703125" style="9" customWidth="1"/>
    <col min="8640" max="8644" width="14.7109375" style="9" customWidth="1"/>
    <col min="8645" max="8645" width="5.7109375" style="9" customWidth="1"/>
    <col min="8646" max="8646" width="14.7109375" style="9" customWidth="1"/>
    <col min="8647" max="8893" width="9.140625" style="9"/>
    <col min="8894" max="8894" width="29.7109375" style="9" customWidth="1"/>
    <col min="8895" max="8895" width="6.5703125" style="9" customWidth="1"/>
    <col min="8896" max="8900" width="14.7109375" style="9" customWidth="1"/>
    <col min="8901" max="8901" width="5.7109375" style="9" customWidth="1"/>
    <col min="8902" max="8902" width="14.7109375" style="9" customWidth="1"/>
    <col min="8903" max="9149" width="9.140625" style="9"/>
    <col min="9150" max="9150" width="29.7109375" style="9" customWidth="1"/>
    <col min="9151" max="9151" width="6.5703125" style="9" customWidth="1"/>
    <col min="9152" max="9156" width="14.7109375" style="9" customWidth="1"/>
    <col min="9157" max="9157" width="5.7109375" style="9" customWidth="1"/>
    <col min="9158" max="9158" width="14.7109375" style="9" customWidth="1"/>
    <col min="9159" max="9405" width="9.140625" style="9"/>
    <col min="9406" max="9406" width="29.7109375" style="9" customWidth="1"/>
    <col min="9407" max="9407" width="6.5703125" style="9" customWidth="1"/>
    <col min="9408" max="9412" width="14.7109375" style="9" customWidth="1"/>
    <col min="9413" max="9413" width="5.7109375" style="9" customWidth="1"/>
    <col min="9414" max="9414" width="14.7109375" style="9" customWidth="1"/>
    <col min="9415" max="9661" width="9.140625" style="9"/>
    <col min="9662" max="9662" width="29.7109375" style="9" customWidth="1"/>
    <col min="9663" max="9663" width="6.5703125" style="9" customWidth="1"/>
    <col min="9664" max="9668" width="14.7109375" style="9" customWidth="1"/>
    <col min="9669" max="9669" width="5.7109375" style="9" customWidth="1"/>
    <col min="9670" max="9670" width="14.7109375" style="9" customWidth="1"/>
    <col min="9671" max="9917" width="9.140625" style="9"/>
    <col min="9918" max="9918" width="29.7109375" style="9" customWidth="1"/>
    <col min="9919" max="9919" width="6.5703125" style="9" customWidth="1"/>
    <col min="9920" max="9924" width="14.7109375" style="9" customWidth="1"/>
    <col min="9925" max="9925" width="5.7109375" style="9" customWidth="1"/>
    <col min="9926" max="9926" width="14.7109375" style="9" customWidth="1"/>
    <col min="9927" max="10173" width="9.140625" style="9"/>
    <col min="10174" max="10174" width="29.7109375" style="9" customWidth="1"/>
    <col min="10175" max="10175" width="6.5703125" style="9" customWidth="1"/>
    <col min="10176" max="10180" width="14.7109375" style="9" customWidth="1"/>
    <col min="10181" max="10181" width="5.7109375" style="9" customWidth="1"/>
    <col min="10182" max="10182" width="14.7109375" style="9" customWidth="1"/>
    <col min="10183" max="10429" width="9.140625" style="9"/>
    <col min="10430" max="10430" width="29.7109375" style="9" customWidth="1"/>
    <col min="10431" max="10431" width="6.5703125" style="9" customWidth="1"/>
    <col min="10432" max="10436" width="14.7109375" style="9" customWidth="1"/>
    <col min="10437" max="10437" width="5.7109375" style="9" customWidth="1"/>
    <col min="10438" max="10438" width="14.7109375" style="9" customWidth="1"/>
    <col min="10439" max="10685" width="9.140625" style="9"/>
    <col min="10686" max="10686" width="29.7109375" style="9" customWidth="1"/>
    <col min="10687" max="10687" width="6.5703125" style="9" customWidth="1"/>
    <col min="10688" max="10692" width="14.7109375" style="9" customWidth="1"/>
    <col min="10693" max="10693" width="5.7109375" style="9" customWidth="1"/>
    <col min="10694" max="10694" width="14.7109375" style="9" customWidth="1"/>
    <col min="10695" max="10941" width="9.140625" style="9"/>
    <col min="10942" max="10942" width="29.7109375" style="9" customWidth="1"/>
    <col min="10943" max="10943" width="6.5703125" style="9" customWidth="1"/>
    <col min="10944" max="10948" width="14.7109375" style="9" customWidth="1"/>
    <col min="10949" max="10949" width="5.7109375" style="9" customWidth="1"/>
    <col min="10950" max="10950" width="14.7109375" style="9" customWidth="1"/>
    <col min="10951" max="11197" width="9.140625" style="9"/>
    <col min="11198" max="11198" width="29.7109375" style="9" customWidth="1"/>
    <col min="11199" max="11199" width="6.5703125" style="9" customWidth="1"/>
    <col min="11200" max="11204" width="14.7109375" style="9" customWidth="1"/>
    <col min="11205" max="11205" width="5.7109375" style="9" customWidth="1"/>
    <col min="11206" max="11206" width="14.7109375" style="9" customWidth="1"/>
    <col min="11207" max="11453" width="9.140625" style="9"/>
    <col min="11454" max="11454" width="29.7109375" style="9" customWidth="1"/>
    <col min="11455" max="11455" width="6.5703125" style="9" customWidth="1"/>
    <col min="11456" max="11460" width="14.7109375" style="9" customWidth="1"/>
    <col min="11461" max="11461" width="5.7109375" style="9" customWidth="1"/>
    <col min="11462" max="11462" width="14.7109375" style="9" customWidth="1"/>
    <col min="11463" max="11709" width="9.140625" style="9"/>
    <col min="11710" max="11710" width="29.7109375" style="9" customWidth="1"/>
    <col min="11711" max="11711" width="6.5703125" style="9" customWidth="1"/>
    <col min="11712" max="11716" width="14.7109375" style="9" customWidth="1"/>
    <col min="11717" max="11717" width="5.7109375" style="9" customWidth="1"/>
    <col min="11718" max="11718" width="14.7109375" style="9" customWidth="1"/>
    <col min="11719" max="11965" width="9.140625" style="9"/>
    <col min="11966" max="11966" width="29.7109375" style="9" customWidth="1"/>
    <col min="11967" max="11967" width="6.5703125" style="9" customWidth="1"/>
    <col min="11968" max="11972" width="14.7109375" style="9" customWidth="1"/>
    <col min="11973" max="11973" width="5.7109375" style="9" customWidth="1"/>
    <col min="11974" max="11974" width="14.7109375" style="9" customWidth="1"/>
    <col min="11975" max="12221" width="9.140625" style="9"/>
    <col min="12222" max="12222" width="29.7109375" style="9" customWidth="1"/>
    <col min="12223" max="12223" width="6.5703125" style="9" customWidth="1"/>
    <col min="12224" max="12228" width="14.7109375" style="9" customWidth="1"/>
    <col min="12229" max="12229" width="5.7109375" style="9" customWidth="1"/>
    <col min="12230" max="12230" width="14.7109375" style="9" customWidth="1"/>
    <col min="12231" max="12477" width="9.140625" style="9"/>
    <col min="12478" max="12478" width="29.7109375" style="9" customWidth="1"/>
    <col min="12479" max="12479" width="6.5703125" style="9" customWidth="1"/>
    <col min="12480" max="12484" width="14.7109375" style="9" customWidth="1"/>
    <col min="12485" max="12485" width="5.7109375" style="9" customWidth="1"/>
    <col min="12486" max="12486" width="14.7109375" style="9" customWidth="1"/>
    <col min="12487" max="12733" width="9.140625" style="9"/>
    <col min="12734" max="12734" width="29.7109375" style="9" customWidth="1"/>
    <col min="12735" max="12735" width="6.5703125" style="9" customWidth="1"/>
    <col min="12736" max="12740" width="14.7109375" style="9" customWidth="1"/>
    <col min="12741" max="12741" width="5.7109375" style="9" customWidth="1"/>
    <col min="12742" max="12742" width="14.7109375" style="9" customWidth="1"/>
    <col min="12743" max="12989" width="9.140625" style="9"/>
    <col min="12990" max="12990" width="29.7109375" style="9" customWidth="1"/>
    <col min="12991" max="12991" width="6.5703125" style="9" customWidth="1"/>
    <col min="12992" max="12996" width="14.7109375" style="9" customWidth="1"/>
    <col min="12997" max="12997" width="5.7109375" style="9" customWidth="1"/>
    <col min="12998" max="12998" width="14.7109375" style="9" customWidth="1"/>
    <col min="12999" max="13245" width="9.140625" style="9"/>
    <col min="13246" max="13246" width="29.7109375" style="9" customWidth="1"/>
    <col min="13247" max="13247" width="6.5703125" style="9" customWidth="1"/>
    <col min="13248" max="13252" width="14.7109375" style="9" customWidth="1"/>
    <col min="13253" max="13253" width="5.7109375" style="9" customWidth="1"/>
    <col min="13254" max="13254" width="14.7109375" style="9" customWidth="1"/>
    <col min="13255" max="13501" width="9.140625" style="9"/>
    <col min="13502" max="13502" width="29.7109375" style="9" customWidth="1"/>
    <col min="13503" max="13503" width="6.5703125" style="9" customWidth="1"/>
    <col min="13504" max="13508" width="14.7109375" style="9" customWidth="1"/>
    <col min="13509" max="13509" width="5.7109375" style="9" customWidth="1"/>
    <col min="13510" max="13510" width="14.7109375" style="9" customWidth="1"/>
    <col min="13511" max="13757" width="9.140625" style="9"/>
    <col min="13758" max="13758" width="29.7109375" style="9" customWidth="1"/>
    <col min="13759" max="13759" width="6.5703125" style="9" customWidth="1"/>
    <col min="13760" max="13764" width="14.7109375" style="9" customWidth="1"/>
    <col min="13765" max="13765" width="5.7109375" style="9" customWidth="1"/>
    <col min="13766" max="13766" width="14.7109375" style="9" customWidth="1"/>
    <col min="13767" max="14013" width="9.140625" style="9"/>
    <col min="14014" max="14014" width="29.7109375" style="9" customWidth="1"/>
    <col min="14015" max="14015" width="6.5703125" style="9" customWidth="1"/>
    <col min="14016" max="14020" width="14.7109375" style="9" customWidth="1"/>
    <col min="14021" max="14021" width="5.7109375" style="9" customWidth="1"/>
    <col min="14022" max="14022" width="14.7109375" style="9" customWidth="1"/>
    <col min="14023" max="14269" width="9.140625" style="9"/>
    <col min="14270" max="14270" width="29.7109375" style="9" customWidth="1"/>
    <col min="14271" max="14271" width="6.5703125" style="9" customWidth="1"/>
    <col min="14272" max="14276" width="14.7109375" style="9" customWidth="1"/>
    <col min="14277" max="14277" width="5.7109375" style="9" customWidth="1"/>
    <col min="14278" max="14278" width="14.7109375" style="9" customWidth="1"/>
    <col min="14279" max="14525" width="9.140625" style="9"/>
    <col min="14526" max="14526" width="29.7109375" style="9" customWidth="1"/>
    <col min="14527" max="14527" width="6.5703125" style="9" customWidth="1"/>
    <col min="14528" max="14532" width="14.7109375" style="9" customWidth="1"/>
    <col min="14533" max="14533" width="5.7109375" style="9" customWidth="1"/>
    <col min="14534" max="14534" width="14.7109375" style="9" customWidth="1"/>
    <col min="14535" max="14781" width="9.140625" style="9"/>
    <col min="14782" max="14782" width="29.7109375" style="9" customWidth="1"/>
    <col min="14783" max="14783" width="6.5703125" style="9" customWidth="1"/>
    <col min="14784" max="14788" width="14.7109375" style="9" customWidth="1"/>
    <col min="14789" max="14789" width="5.7109375" style="9" customWidth="1"/>
    <col min="14790" max="14790" width="14.7109375" style="9" customWidth="1"/>
    <col min="14791" max="15037" width="9.140625" style="9"/>
    <col min="15038" max="15038" width="29.7109375" style="9" customWidth="1"/>
    <col min="15039" max="15039" width="6.5703125" style="9" customWidth="1"/>
    <col min="15040" max="15044" width="14.7109375" style="9" customWidth="1"/>
    <col min="15045" max="15045" width="5.7109375" style="9" customWidth="1"/>
    <col min="15046" max="15046" width="14.7109375" style="9" customWidth="1"/>
    <col min="15047" max="15293" width="9.140625" style="9"/>
    <col min="15294" max="15294" width="29.7109375" style="9" customWidth="1"/>
    <col min="15295" max="15295" width="6.5703125" style="9" customWidth="1"/>
    <col min="15296" max="15300" width="14.7109375" style="9" customWidth="1"/>
    <col min="15301" max="15301" width="5.7109375" style="9" customWidth="1"/>
    <col min="15302" max="15302" width="14.7109375" style="9" customWidth="1"/>
    <col min="15303" max="15549" width="9.140625" style="9"/>
    <col min="15550" max="15550" width="29.7109375" style="9" customWidth="1"/>
    <col min="15551" max="15551" width="6.5703125" style="9" customWidth="1"/>
    <col min="15552" max="15556" width="14.7109375" style="9" customWidth="1"/>
    <col min="15557" max="15557" width="5.7109375" style="9" customWidth="1"/>
    <col min="15558" max="15558" width="14.7109375" style="9" customWidth="1"/>
    <col min="15559" max="15805" width="9.140625" style="9"/>
    <col min="15806" max="15806" width="29.7109375" style="9" customWidth="1"/>
    <col min="15807" max="15807" width="6.5703125" style="9" customWidth="1"/>
    <col min="15808" max="15812" width="14.7109375" style="9" customWidth="1"/>
    <col min="15813" max="15813" width="5.7109375" style="9" customWidth="1"/>
    <col min="15814" max="15814" width="14.7109375" style="9" customWidth="1"/>
    <col min="15815" max="16061" width="9.140625" style="9"/>
    <col min="16062" max="16062" width="29.7109375" style="9" customWidth="1"/>
    <col min="16063" max="16063" width="6.5703125" style="9" customWidth="1"/>
    <col min="16064" max="16068" width="14.7109375" style="9" customWidth="1"/>
    <col min="16069" max="16069" width="5.7109375" style="9" customWidth="1"/>
    <col min="16070" max="16070" width="14.7109375" style="9" customWidth="1"/>
    <col min="16071" max="16384" width="9.140625" style="9"/>
  </cols>
  <sheetData>
    <row r="1" spans="1:8" x14ac:dyDescent="0.25">
      <c r="A1" s="59" t="s">
        <v>79</v>
      </c>
      <c r="B1" s="60"/>
      <c r="C1" s="60"/>
      <c r="D1" s="60"/>
      <c r="E1" s="60"/>
      <c r="F1" s="60"/>
      <c r="G1" s="60"/>
      <c r="H1" s="60"/>
    </row>
    <row r="2" spans="1:8" ht="37.5" customHeight="1" x14ac:dyDescent="0.25">
      <c r="A2" s="27"/>
      <c r="B2" s="28"/>
      <c r="C2" s="29" t="s">
        <v>56</v>
      </c>
      <c r="D2" s="29" t="s">
        <v>1</v>
      </c>
      <c r="E2" s="29" t="s">
        <v>19</v>
      </c>
      <c r="F2" s="29" t="s">
        <v>70</v>
      </c>
      <c r="G2" s="29" t="s">
        <v>71</v>
      </c>
      <c r="H2" s="29" t="s">
        <v>78</v>
      </c>
    </row>
    <row r="3" spans="1:8" s="55" customFormat="1" ht="15" customHeight="1" x14ac:dyDescent="0.25">
      <c r="A3" s="43"/>
      <c r="B3" s="43" t="s">
        <v>57</v>
      </c>
      <c r="C3" s="43"/>
      <c r="D3" s="43"/>
      <c r="E3" s="43"/>
      <c r="F3" s="43"/>
      <c r="G3" s="43"/>
      <c r="H3" s="54"/>
    </row>
    <row r="4" spans="1:8" ht="15" customHeight="1" x14ac:dyDescent="0.25">
      <c r="A4" s="33" t="s">
        <v>2</v>
      </c>
      <c r="B4" s="34"/>
      <c r="C4" s="30"/>
      <c r="D4" s="30"/>
      <c r="E4" s="30"/>
      <c r="F4" s="30"/>
      <c r="G4" s="30"/>
      <c r="H4" s="32"/>
    </row>
    <row r="5" spans="1:8" x14ac:dyDescent="0.25">
      <c r="A5" s="35" t="s">
        <v>58</v>
      </c>
      <c r="B5" s="42" t="s">
        <v>59</v>
      </c>
      <c r="C5" s="44">
        <v>16497</v>
      </c>
      <c r="D5" s="44">
        <v>47349</v>
      </c>
      <c r="E5" s="44">
        <v>45618</v>
      </c>
      <c r="F5" s="44">
        <v>122191</v>
      </c>
      <c r="G5" s="44">
        <v>6594</v>
      </c>
      <c r="H5" s="50">
        <v>238249</v>
      </c>
    </row>
    <row r="6" spans="1:8" x14ac:dyDescent="0.25">
      <c r="A6" s="35" t="s">
        <v>72</v>
      </c>
      <c r="B6" s="42" t="s">
        <v>59</v>
      </c>
      <c r="C6" s="44">
        <v>210545</v>
      </c>
      <c r="D6" s="44">
        <v>99860</v>
      </c>
      <c r="E6" s="44">
        <v>336866</v>
      </c>
      <c r="F6" s="44">
        <v>590560</v>
      </c>
      <c r="G6" s="44">
        <v>96460</v>
      </c>
      <c r="H6" s="50">
        <v>1334291</v>
      </c>
    </row>
    <row r="7" spans="1:8" x14ac:dyDescent="0.25">
      <c r="A7" s="35" t="s">
        <v>60</v>
      </c>
      <c r="B7" s="42" t="s">
        <v>61</v>
      </c>
      <c r="C7" s="45">
        <v>203371</v>
      </c>
      <c r="D7" s="46">
        <v>67194</v>
      </c>
      <c r="E7" s="46">
        <v>313348</v>
      </c>
      <c r="F7" s="46">
        <v>513340</v>
      </c>
      <c r="G7" s="46">
        <v>94423</v>
      </c>
      <c r="H7" s="51">
        <v>1191676</v>
      </c>
    </row>
    <row r="8" spans="1:8" x14ac:dyDescent="0.25">
      <c r="A8" s="35" t="s">
        <v>6</v>
      </c>
      <c r="B8" s="42" t="s">
        <v>59</v>
      </c>
      <c r="C8" s="24">
        <v>12.8</v>
      </c>
      <c r="D8" s="24">
        <v>2.1090202538596379</v>
      </c>
      <c r="E8" s="24">
        <v>7.384497347538252</v>
      </c>
      <c r="F8" s="25">
        <v>4.8</v>
      </c>
      <c r="G8" s="25">
        <v>14.630668891248293</v>
      </c>
      <c r="H8" s="52">
        <v>5.6004289647761993</v>
      </c>
    </row>
    <row r="9" spans="1:8" x14ac:dyDescent="0.25">
      <c r="A9" s="30"/>
      <c r="B9" s="31"/>
      <c r="C9" s="25"/>
      <c r="D9" s="25"/>
      <c r="E9" s="25"/>
      <c r="F9" s="25"/>
      <c r="G9" s="25"/>
      <c r="H9" s="53"/>
    </row>
    <row r="10" spans="1:8" x14ac:dyDescent="0.25">
      <c r="A10" s="33" t="s">
        <v>7</v>
      </c>
      <c r="B10" s="34"/>
      <c r="C10" s="22"/>
      <c r="D10" s="22"/>
      <c r="E10" s="22"/>
      <c r="F10" s="22"/>
      <c r="G10" s="22"/>
      <c r="H10" s="26"/>
    </row>
    <row r="11" spans="1:8" x14ac:dyDescent="0.25">
      <c r="A11" s="35" t="s">
        <v>48</v>
      </c>
      <c r="B11" s="42" t="s">
        <v>62</v>
      </c>
      <c r="C11" s="21">
        <v>127366</v>
      </c>
      <c r="D11" s="21">
        <v>14208.208407</v>
      </c>
      <c r="E11" s="21">
        <v>133152.597691</v>
      </c>
      <c r="F11" s="21">
        <v>185828.184595</v>
      </c>
      <c r="G11" s="21">
        <v>55428.368076369996</v>
      </c>
      <c r="H11" s="23">
        <v>515983.35876937001</v>
      </c>
    </row>
    <row r="12" spans="1:8" x14ac:dyDescent="0.25">
      <c r="A12" s="47" t="s">
        <v>77</v>
      </c>
      <c r="B12" s="48" t="s">
        <v>59</v>
      </c>
      <c r="C12" s="21">
        <v>210545</v>
      </c>
      <c r="D12" s="21">
        <v>99860</v>
      </c>
      <c r="E12" s="21">
        <v>336866</v>
      </c>
      <c r="F12" s="21">
        <v>652365</v>
      </c>
      <c r="G12" s="49" t="s">
        <v>15</v>
      </c>
      <c r="H12" s="23">
        <v>1299636</v>
      </c>
    </row>
    <row r="13" spans="1:8" x14ac:dyDescent="0.25">
      <c r="A13" s="35" t="s">
        <v>63</v>
      </c>
      <c r="B13" s="42" t="s">
        <v>62</v>
      </c>
      <c r="C13" s="21">
        <v>126279</v>
      </c>
      <c r="D13" s="21">
        <v>14102.656519</v>
      </c>
      <c r="E13" s="21">
        <v>33385.500999999997</v>
      </c>
      <c r="F13" s="21">
        <v>138104.967</v>
      </c>
      <c r="G13" s="21">
        <v>21769.020866719999</v>
      </c>
      <c r="H13" s="23">
        <v>333641.14538572001</v>
      </c>
    </row>
    <row r="14" spans="1:8" x14ac:dyDescent="0.25">
      <c r="A14" s="35" t="s">
        <v>64</v>
      </c>
      <c r="B14" s="42" t="s">
        <v>62</v>
      </c>
      <c r="C14" s="21">
        <v>41353</v>
      </c>
      <c r="D14" s="21">
        <v>5599.4315370000004</v>
      </c>
      <c r="E14" s="21">
        <v>18049.302017000002</v>
      </c>
      <c r="F14" s="21">
        <v>55304.761575999997</v>
      </c>
      <c r="G14" s="21">
        <v>9085.1281094400001</v>
      </c>
      <c r="H14" s="23">
        <v>129391.62323944</v>
      </c>
    </row>
    <row r="15" spans="1:8" x14ac:dyDescent="0.25">
      <c r="A15" s="37" t="s">
        <v>11</v>
      </c>
      <c r="B15" s="36"/>
      <c r="C15" s="21"/>
      <c r="D15" s="21"/>
      <c r="E15" s="21"/>
      <c r="F15" s="21"/>
      <c r="G15" s="21"/>
      <c r="H15" s="23"/>
    </row>
    <row r="16" spans="1:8" x14ac:dyDescent="0.25">
      <c r="A16" s="38" t="s">
        <v>65</v>
      </c>
      <c r="B16" s="42" t="s">
        <v>62</v>
      </c>
      <c r="C16" s="21">
        <v>30362</v>
      </c>
      <c r="D16" s="21">
        <v>2038.659819</v>
      </c>
      <c r="E16" s="21">
        <v>6807.4042609999997</v>
      </c>
      <c r="F16" s="21">
        <v>29849.465121000001</v>
      </c>
      <c r="G16" s="21">
        <v>6097.8293011599999</v>
      </c>
      <c r="H16" s="23">
        <v>75155.358502160001</v>
      </c>
    </row>
    <row r="17" spans="1:8" x14ac:dyDescent="0.25">
      <c r="A17" s="38" t="s">
        <v>66</v>
      </c>
      <c r="B17" s="42" t="s">
        <v>62</v>
      </c>
      <c r="C17" s="21">
        <v>10991</v>
      </c>
      <c r="D17" s="21">
        <v>3563.2215729999998</v>
      </c>
      <c r="E17" s="21">
        <v>11241.897756</v>
      </c>
      <c r="F17" s="21">
        <v>25455.296453999999</v>
      </c>
      <c r="G17" s="21">
        <v>2986.2988082800002</v>
      </c>
      <c r="H17" s="23">
        <v>54237.714591280004</v>
      </c>
    </row>
    <row r="18" spans="1:8" x14ac:dyDescent="0.25">
      <c r="A18" s="30"/>
      <c r="B18" s="31"/>
      <c r="C18" s="22"/>
      <c r="D18" s="22"/>
      <c r="E18" s="22"/>
      <c r="F18" s="22"/>
      <c r="G18" s="22"/>
      <c r="H18" s="26"/>
    </row>
    <row r="19" spans="1:8" x14ac:dyDescent="0.25">
      <c r="A19" s="35" t="s">
        <v>14</v>
      </c>
      <c r="B19" s="42" t="s">
        <v>67</v>
      </c>
      <c r="C19" s="25">
        <v>26.6</v>
      </c>
      <c r="D19" s="25">
        <v>63.635416371374411</v>
      </c>
      <c r="E19" s="25">
        <v>62.284390528850665</v>
      </c>
      <c r="F19" s="25">
        <v>46.027314337155659</v>
      </c>
      <c r="G19" s="25">
        <v>32.870189306159084</v>
      </c>
      <c r="H19" s="53">
        <v>41.917485253981837</v>
      </c>
    </row>
    <row r="20" spans="1:8" x14ac:dyDescent="0.25">
      <c r="A20" s="30"/>
      <c r="B20" s="36"/>
      <c r="C20" s="22"/>
      <c r="D20" s="22"/>
      <c r="E20" s="22"/>
      <c r="F20" s="22"/>
      <c r="G20" s="22"/>
      <c r="H20" s="26"/>
    </row>
    <row r="21" spans="1:8" x14ac:dyDescent="0.25">
      <c r="A21" s="35" t="s">
        <v>73</v>
      </c>
      <c r="B21" s="42" t="s">
        <v>68</v>
      </c>
      <c r="C21" s="21">
        <v>604937</v>
      </c>
      <c r="D21" s="21">
        <v>142281.27785900261</v>
      </c>
      <c r="E21" s="21">
        <v>395268.73501926585</v>
      </c>
      <c r="F21" s="21">
        <v>284853.524405087</v>
      </c>
      <c r="G21" s="49" t="s">
        <v>15</v>
      </c>
      <c r="H21" s="23">
        <v>354372.29400616785</v>
      </c>
    </row>
    <row r="22" spans="1:8" x14ac:dyDescent="0.25">
      <c r="A22" s="35" t="s">
        <v>74</v>
      </c>
      <c r="B22" s="42" t="s">
        <v>68</v>
      </c>
      <c r="C22" s="21">
        <v>196409</v>
      </c>
      <c r="D22" s="21">
        <v>56072.817314239939</v>
      </c>
      <c r="E22" s="21">
        <v>53580.064527141352</v>
      </c>
      <c r="F22" s="21">
        <v>84775.925060242444</v>
      </c>
      <c r="G22" s="49" t="s">
        <v>15</v>
      </c>
      <c r="H22" s="23">
        <v>92569.646703882245</v>
      </c>
    </row>
    <row r="23" spans="1:8" x14ac:dyDescent="0.25">
      <c r="A23" s="30"/>
      <c r="B23" s="31"/>
      <c r="C23" s="22"/>
      <c r="D23" s="22"/>
      <c r="E23" s="22"/>
      <c r="F23" s="22"/>
      <c r="G23" s="22"/>
      <c r="H23" s="26"/>
    </row>
    <row r="24" spans="1:8" x14ac:dyDescent="0.25">
      <c r="A24" s="35" t="s">
        <v>16</v>
      </c>
      <c r="B24" s="43" t="s">
        <v>67</v>
      </c>
      <c r="C24" s="25">
        <v>32.5</v>
      </c>
      <c r="D24" s="25">
        <v>39.409835333224081</v>
      </c>
      <c r="E24" s="25">
        <v>13.555351025810278</v>
      </c>
      <c r="F24" s="25">
        <v>29.761234387847569</v>
      </c>
      <c r="G24" s="25">
        <v>16.390755175982054</v>
      </c>
      <c r="H24" s="53">
        <v>25.076704711570823</v>
      </c>
    </row>
    <row r="25" spans="1:8" x14ac:dyDescent="0.25">
      <c r="A25" s="35" t="s">
        <v>17</v>
      </c>
      <c r="B25" s="43" t="s">
        <v>67</v>
      </c>
      <c r="C25" s="25">
        <v>23.799999999999997</v>
      </c>
      <c r="D25" s="25">
        <v>14.348465060490016</v>
      </c>
      <c r="E25" s="25">
        <v>5.1124832553380388</v>
      </c>
      <c r="F25" s="25">
        <v>16.062937484997175</v>
      </c>
      <c r="G25" s="25">
        <v>11.001278790597485</v>
      </c>
      <c r="H25" s="53">
        <v>14.565461700432925</v>
      </c>
    </row>
    <row r="26" spans="1:8" x14ac:dyDescent="0.25">
      <c r="A26" s="39"/>
      <c r="B26" s="40"/>
      <c r="C26" s="41"/>
      <c r="D26" s="41"/>
      <c r="E26" s="41"/>
      <c r="F26" s="41"/>
      <c r="G26" s="41"/>
      <c r="H26" s="41"/>
    </row>
    <row r="27" spans="1:8" ht="15" customHeight="1" x14ac:dyDescent="0.25">
      <c r="A27" s="61" t="s">
        <v>75</v>
      </c>
      <c r="B27" s="62"/>
      <c r="C27" s="62"/>
      <c r="D27" s="62"/>
      <c r="E27" s="62"/>
      <c r="F27" s="62"/>
      <c r="G27" s="62"/>
      <c r="H27" s="62"/>
    </row>
    <row r="28" spans="1:8" ht="15" customHeight="1" x14ac:dyDescent="0.25">
      <c r="A28" s="63" t="s">
        <v>81</v>
      </c>
      <c r="B28" s="64"/>
      <c r="C28" s="64"/>
      <c r="D28" s="64"/>
      <c r="E28" s="64"/>
      <c r="F28" s="64"/>
      <c r="G28" s="64"/>
      <c r="H28" s="64"/>
    </row>
    <row r="29" spans="1:8" ht="15" customHeight="1" x14ac:dyDescent="0.25">
      <c r="A29" s="63" t="s">
        <v>80</v>
      </c>
      <c r="B29" s="64"/>
      <c r="C29" s="64"/>
      <c r="D29" s="64"/>
      <c r="E29" s="64"/>
      <c r="F29" s="64"/>
      <c r="G29" s="64"/>
      <c r="H29" s="64"/>
    </row>
    <row r="30" spans="1:8" ht="15" customHeight="1" x14ac:dyDescent="0.25">
      <c r="A30" s="57" t="s">
        <v>76</v>
      </c>
      <c r="B30" s="58"/>
      <c r="C30" s="58"/>
      <c r="D30" s="58"/>
      <c r="E30" s="58"/>
      <c r="F30" s="58"/>
      <c r="G30" s="58"/>
      <c r="H30" s="58"/>
    </row>
    <row r="31" spans="1:8" ht="15" customHeight="1" x14ac:dyDescent="0.25">
      <c r="A31" s="56" t="s">
        <v>82</v>
      </c>
      <c r="B31" s="56"/>
      <c r="C31" s="56"/>
      <c r="D31" s="56"/>
      <c r="E31" s="56"/>
      <c r="F31" s="56"/>
      <c r="G31" s="56"/>
      <c r="H31" s="56"/>
    </row>
  </sheetData>
  <mergeCells count="6">
    <mergeCell ref="A31:H31"/>
    <mergeCell ref="A30:H30"/>
    <mergeCell ref="A1:H1"/>
    <mergeCell ref="A27:H27"/>
    <mergeCell ref="A28:H28"/>
    <mergeCell ref="A29:H29"/>
  </mergeCells>
  <pageMargins left="0.59055118110236227" right="0.59055118110236227" top="0.59055118110236227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M3:O9"/>
  <sheetViews>
    <sheetView workbookViewId="0">
      <selection activeCell="C34" sqref="C34"/>
    </sheetView>
  </sheetViews>
  <sheetFormatPr defaultRowHeight="15" x14ac:dyDescent="0.25"/>
  <cols>
    <col min="1" max="1" width="46.7109375" customWidth="1"/>
  </cols>
  <sheetData>
    <row r="3" spans="13:15" x14ac:dyDescent="0.25">
      <c r="N3" t="s">
        <v>8</v>
      </c>
    </row>
    <row r="4" spans="13:15" x14ac:dyDescent="0.25">
      <c r="M4" t="s">
        <v>18</v>
      </c>
      <c r="N4" s="1">
        <v>112300</v>
      </c>
      <c r="O4" s="3">
        <f>N4/$N$9</f>
        <v>0.29809068008738332</v>
      </c>
    </row>
    <row r="5" spans="13:15" x14ac:dyDescent="0.25">
      <c r="M5" t="s">
        <v>1</v>
      </c>
      <c r="N5" s="1">
        <v>9316</v>
      </c>
      <c r="O5" s="3">
        <f t="shared" ref="O5:O9" si="0">N5/$N$9</f>
        <v>2.4728519819181324E-2</v>
      </c>
    </row>
    <row r="6" spans="13:15" x14ac:dyDescent="0.25">
      <c r="M6" t="s">
        <v>19</v>
      </c>
      <c r="N6" s="1">
        <v>102965</v>
      </c>
      <c r="O6" s="3">
        <f t="shared" si="0"/>
        <v>0.27331172640425133</v>
      </c>
    </row>
    <row r="7" spans="13:15" x14ac:dyDescent="0.25">
      <c r="M7" t="s">
        <v>20</v>
      </c>
      <c r="N7" s="1">
        <v>101547</v>
      </c>
      <c r="O7" s="3">
        <f t="shared" si="0"/>
        <v>0.26954776750519599</v>
      </c>
    </row>
    <row r="8" spans="13:15" x14ac:dyDescent="0.25">
      <c r="M8" t="s">
        <v>21</v>
      </c>
      <c r="N8" s="1">
        <v>50603</v>
      </c>
      <c r="O8" s="3">
        <f t="shared" si="0"/>
        <v>0.13432130618398805</v>
      </c>
    </row>
    <row r="9" spans="13:15" x14ac:dyDescent="0.25">
      <c r="M9" t="s">
        <v>0</v>
      </c>
      <c r="N9" s="1">
        <v>376731</v>
      </c>
      <c r="O9" s="3">
        <f t="shared" si="0"/>
        <v>1</v>
      </c>
    </row>
  </sheetData>
  <pageMargins left="0.7" right="0.7" top="0.75" bottom="0.75" header="0.3" footer="0.3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L1:T35"/>
  <sheetViews>
    <sheetView workbookViewId="0">
      <selection activeCell="G34" sqref="G34"/>
    </sheetView>
  </sheetViews>
  <sheetFormatPr defaultRowHeight="15" x14ac:dyDescent="0.25"/>
  <cols>
    <col min="1" max="1" width="49.7109375" customWidth="1"/>
    <col min="2" max="2" width="4.42578125" customWidth="1"/>
  </cols>
  <sheetData>
    <row r="1" spans="12:19" ht="15" customHeight="1" x14ac:dyDescent="0.25"/>
    <row r="2" spans="12:19" ht="15" customHeight="1" x14ac:dyDescent="0.25"/>
    <row r="3" spans="12:19" ht="15" customHeight="1" x14ac:dyDescent="0.25"/>
    <row r="4" spans="12:19" ht="15" customHeight="1" x14ac:dyDescent="0.25"/>
    <row r="5" spans="12:19" ht="15" customHeight="1" x14ac:dyDescent="0.25">
      <c r="M5" t="s">
        <v>14</v>
      </c>
    </row>
    <row r="6" spans="12:19" ht="15" customHeight="1" x14ac:dyDescent="0.25">
      <c r="L6" t="s">
        <v>69</v>
      </c>
      <c r="M6" s="18">
        <f>S35</f>
        <v>42.088318295639731</v>
      </c>
      <c r="O6" s="7"/>
      <c r="P6" s="3"/>
      <c r="S6" s="3"/>
    </row>
    <row r="7" spans="12:19" ht="15" customHeight="1" x14ac:dyDescent="0.25">
      <c r="L7" t="s">
        <v>18</v>
      </c>
      <c r="M7" s="7">
        <v>25.618962578131345</v>
      </c>
      <c r="O7" s="7"/>
      <c r="P7" s="3"/>
      <c r="S7" s="3"/>
    </row>
    <row r="8" spans="12:19" ht="15" customHeight="1" x14ac:dyDescent="0.25">
      <c r="L8" t="s">
        <v>21</v>
      </c>
      <c r="M8" s="7">
        <v>33.003708281829418</v>
      </c>
      <c r="O8" s="7"/>
      <c r="P8" s="3"/>
      <c r="S8" s="3"/>
    </row>
    <row r="9" spans="12:19" ht="15" customHeight="1" x14ac:dyDescent="0.25">
      <c r="L9" t="s">
        <v>20</v>
      </c>
      <c r="M9" s="7">
        <v>53.636981645139358</v>
      </c>
      <c r="O9" s="7"/>
      <c r="P9" s="3"/>
      <c r="S9" s="3"/>
    </row>
    <row r="10" spans="12:19" ht="15" customHeight="1" x14ac:dyDescent="0.25">
      <c r="L10" t="s">
        <v>1</v>
      </c>
      <c r="M10" s="7">
        <v>58.548914659530183</v>
      </c>
      <c r="O10" s="7"/>
      <c r="P10" s="3"/>
      <c r="S10" s="3"/>
    </row>
    <row r="11" spans="12:19" ht="15" customHeight="1" x14ac:dyDescent="0.25">
      <c r="L11" t="s">
        <v>19</v>
      </c>
      <c r="M11" s="7">
        <v>59.602823777792437</v>
      </c>
      <c r="O11" s="7"/>
      <c r="P11" s="3"/>
      <c r="S11" s="3"/>
    </row>
    <row r="12" spans="12:19" ht="15" customHeight="1" x14ac:dyDescent="0.25"/>
    <row r="13" spans="12:19" ht="15" customHeight="1" x14ac:dyDescent="0.25"/>
    <row r="14" spans="12:19" ht="15" customHeight="1" x14ac:dyDescent="0.25"/>
    <row r="15" spans="12:19" ht="15" customHeight="1" x14ac:dyDescent="0.25"/>
    <row r="16" spans="12:19" ht="15" customHeight="1" x14ac:dyDescent="0.25"/>
    <row r="27" spans="13:20" x14ac:dyDescent="0.25">
      <c r="M27" s="19"/>
      <c r="N27" s="20" t="s">
        <v>18</v>
      </c>
      <c r="O27" s="20" t="s">
        <v>1</v>
      </c>
      <c r="P27" s="20" t="s">
        <v>19</v>
      </c>
      <c r="Q27" s="20" t="s">
        <v>20</v>
      </c>
      <c r="R27" s="20" t="s">
        <v>21</v>
      </c>
      <c r="S27" s="20" t="s">
        <v>0</v>
      </c>
      <c r="T27" s="16"/>
    </row>
    <row r="28" spans="13:20" x14ac:dyDescent="0.25">
      <c r="M28" s="19" t="s">
        <v>7</v>
      </c>
      <c r="N28" s="19"/>
      <c r="O28" s="19"/>
      <c r="P28" s="19"/>
      <c r="Q28" s="19"/>
      <c r="R28" s="19"/>
      <c r="S28" s="19"/>
    </row>
    <row r="29" spans="13:20" x14ac:dyDescent="0.25">
      <c r="M29" s="19" t="s">
        <v>8</v>
      </c>
      <c r="N29" s="19">
        <v>112300</v>
      </c>
      <c r="O29" s="19">
        <v>9316</v>
      </c>
      <c r="P29" s="19">
        <v>102965</v>
      </c>
      <c r="Q29" s="19">
        <v>101547</v>
      </c>
      <c r="R29" s="19">
        <v>50603</v>
      </c>
      <c r="S29" s="19">
        <v>376731</v>
      </c>
    </row>
    <row r="30" spans="13:20" x14ac:dyDescent="0.25">
      <c r="M30" s="19" t="s">
        <v>9</v>
      </c>
      <c r="N30" s="19">
        <v>105950</v>
      </c>
      <c r="O30" s="19">
        <v>8501</v>
      </c>
      <c r="P30" s="19">
        <v>29852</v>
      </c>
      <c r="Q30" s="19">
        <v>81959</v>
      </c>
      <c r="R30" s="19">
        <v>22669</v>
      </c>
      <c r="S30" s="19">
        <v>248931</v>
      </c>
    </row>
    <row r="31" spans="13:20" x14ac:dyDescent="0.25">
      <c r="M31" s="20" t="s">
        <v>10</v>
      </c>
      <c r="N31" s="20">
        <v>36957</v>
      </c>
      <c r="O31" s="20">
        <v>3363</v>
      </c>
      <c r="P31" s="20">
        <v>15157</v>
      </c>
      <c r="Q31" s="20">
        <v>33833</v>
      </c>
      <c r="R31" s="20">
        <v>11326</v>
      </c>
      <c r="S31" s="20">
        <v>100636</v>
      </c>
    </row>
    <row r="32" spans="13:20" hidden="1" x14ac:dyDescent="0.25">
      <c r="M32" s="19" t="s">
        <v>11</v>
      </c>
      <c r="N32" s="19"/>
      <c r="O32" s="19"/>
      <c r="P32" s="19"/>
      <c r="Q32" s="19"/>
      <c r="R32" s="19"/>
      <c r="S32" s="19"/>
    </row>
    <row r="33" spans="13:19" hidden="1" x14ac:dyDescent="0.25">
      <c r="M33" s="19" t="s">
        <v>12</v>
      </c>
      <c r="N33" s="19">
        <v>27489</v>
      </c>
      <c r="O33" s="19">
        <v>1394</v>
      </c>
      <c r="P33" s="19">
        <v>6123</v>
      </c>
      <c r="Q33" s="19">
        <v>15686</v>
      </c>
      <c r="R33" s="19">
        <v>7589</v>
      </c>
      <c r="S33" s="19">
        <v>58281</v>
      </c>
    </row>
    <row r="34" spans="13:19" x14ac:dyDescent="0.25">
      <c r="M34" s="20" t="s">
        <v>13</v>
      </c>
      <c r="N34" s="20">
        <v>9468</v>
      </c>
      <c r="O34" s="20">
        <v>1969</v>
      </c>
      <c r="P34" s="20">
        <v>9034</v>
      </c>
      <c r="Q34" s="20">
        <v>18147</v>
      </c>
      <c r="R34" s="20">
        <v>3738</v>
      </c>
      <c r="S34" s="20">
        <v>42356</v>
      </c>
    </row>
    <row r="35" spans="13:19" x14ac:dyDescent="0.25">
      <c r="N35" s="17">
        <f>SUM(N34/N31)*100</f>
        <v>25.618962578131345</v>
      </c>
      <c r="O35" s="17">
        <f t="shared" ref="O35:S35" si="0">SUM(O34/O31)*100</f>
        <v>58.548914659530183</v>
      </c>
      <c r="P35" s="7">
        <f t="shared" si="0"/>
        <v>59.602823777792437</v>
      </c>
      <c r="Q35" s="7">
        <f t="shared" si="0"/>
        <v>53.636981645139358</v>
      </c>
      <c r="R35" s="7">
        <f t="shared" si="0"/>
        <v>33.003708281829418</v>
      </c>
      <c r="S35" s="18">
        <f t="shared" si="0"/>
        <v>42.088318295639731</v>
      </c>
    </row>
  </sheetData>
  <sortState ref="L6:M11">
    <sortCondition ref="M6:M11"/>
  </sortState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Bus Demog</vt:lpstr>
      <vt:lpstr>Bus Surveys</vt:lpstr>
      <vt:lpstr>Financial Sector</vt:lpstr>
      <vt:lpstr>Table 2.1</vt:lpstr>
      <vt:lpstr>P-BII2014 Table 1.1</vt:lpstr>
      <vt:lpstr>Figure 2.4 old</vt:lpstr>
      <vt:lpstr>Figure 2.7 old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Mairead O'Leary</cp:lastModifiedBy>
  <cp:lastPrinted>2014-12-03T10:44:36Z</cp:lastPrinted>
  <dcterms:created xsi:type="dcterms:W3CDTF">2013-09-09T14:11:09Z</dcterms:created>
  <dcterms:modified xsi:type="dcterms:W3CDTF">2016-12-09T09:15:55Z</dcterms:modified>
</cp:coreProperties>
</file>