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970" windowWidth="19200" windowHeight="6015" firstSheet="4" activeTab="4"/>
  </bookViews>
  <sheets>
    <sheet name="Bus Demog" sheetId="1" state="hidden" r:id="rId1"/>
    <sheet name="Bus Surveys" sheetId="3" state="hidden" r:id="rId2"/>
    <sheet name="Financial Sector" sheetId="4" state="hidden" r:id="rId3"/>
    <sheet name="Table 2.1" sheetId="2" state="hidden" r:id="rId4"/>
    <sheet name="P-BII2015 Table 1.1" sheetId="17" r:id="rId5"/>
    <sheet name="Figure 2.4 old" sheetId="8" state="hidden" r:id="rId6"/>
    <sheet name="Figure 2.7 old" sheetId="11" state="hidden" r:id="rId7"/>
  </sheets>
  <calcPr calcId="145621"/>
</workbook>
</file>

<file path=xl/calcChain.xml><?xml version="1.0" encoding="utf-8"?>
<calcChain xmlns="http://schemas.openxmlformats.org/spreadsheetml/2006/main">
  <c r="H16" i="17" l="1"/>
  <c r="O35" i="11" l="1"/>
  <c r="P35" i="11"/>
  <c r="Q35" i="11"/>
  <c r="R35" i="11"/>
  <c r="S35" i="11"/>
  <c r="M6" i="11" s="1"/>
  <c r="N35" i="11"/>
  <c r="O5" i="8" l="1"/>
  <c r="O6" i="8"/>
  <c r="O7" i="8"/>
  <c r="O8" i="8"/>
  <c r="O9" i="8"/>
  <c r="O4" i="8"/>
  <c r="G18" i="2"/>
  <c r="F24" i="2" l="1"/>
  <c r="F23" i="2"/>
  <c r="H9" i="2" l="1"/>
  <c r="H10" i="2"/>
  <c r="H8" i="2"/>
  <c r="H24" i="2"/>
  <c r="H11" i="2" l="1"/>
  <c r="G15" i="2"/>
  <c r="G16" i="2"/>
  <c r="G19" i="2"/>
  <c r="G21" i="2" s="1"/>
  <c r="G14" i="2"/>
  <c r="H23" i="2"/>
  <c r="G27" i="2"/>
  <c r="C23" i="2"/>
  <c r="D24" i="2"/>
  <c r="E24" i="2"/>
  <c r="C24" i="2"/>
  <c r="D23" i="2"/>
  <c r="E23" i="2"/>
  <c r="D18" i="2"/>
  <c r="E18" i="2"/>
  <c r="F18" i="2"/>
  <c r="D19" i="2"/>
  <c r="E19" i="2"/>
  <c r="F19" i="2"/>
  <c r="C19" i="2"/>
  <c r="C18" i="2"/>
  <c r="C15" i="2"/>
  <c r="D15" i="2"/>
  <c r="E15" i="2"/>
  <c r="F15" i="2"/>
  <c r="C16" i="2"/>
  <c r="D16" i="2"/>
  <c r="E16" i="2"/>
  <c r="F16" i="2"/>
  <c r="D14" i="2"/>
  <c r="E14" i="2"/>
  <c r="F14" i="2"/>
  <c r="C14" i="2"/>
  <c r="G11" i="2"/>
  <c r="F11" i="2"/>
  <c r="E11" i="2"/>
  <c r="D11" i="2"/>
  <c r="C11" i="2"/>
  <c r="C13" i="1"/>
  <c r="D13" i="1"/>
  <c r="E13" i="1"/>
  <c r="F13" i="1"/>
  <c r="G13" i="1"/>
  <c r="C14" i="1"/>
  <c r="D14" i="1"/>
  <c r="E14" i="1"/>
  <c r="F14" i="1"/>
  <c r="G14" i="1"/>
  <c r="G12" i="1"/>
  <c r="F12" i="1"/>
  <c r="E12" i="1"/>
  <c r="D12" i="1"/>
  <c r="C12" i="1"/>
  <c r="H12" i="1" l="1"/>
  <c r="G26" i="2"/>
  <c r="H13" i="1"/>
  <c r="H14" i="1"/>
  <c r="H14" i="2"/>
  <c r="F26" i="2"/>
  <c r="H16" i="2"/>
  <c r="H15" i="2"/>
  <c r="D27" i="2"/>
  <c r="F27" i="2"/>
  <c r="D26" i="2"/>
  <c r="H18" i="2"/>
  <c r="F21" i="2"/>
  <c r="H19" i="2"/>
  <c r="H21" i="2" s="1"/>
  <c r="E27" i="2"/>
  <c r="E26" i="2"/>
  <c r="C21" i="2"/>
  <c r="E21" i="2"/>
  <c r="D21" i="2"/>
  <c r="C27" i="2"/>
  <c r="H26" i="2"/>
  <c r="C26" i="2"/>
  <c r="H27" i="2" l="1"/>
</calcChain>
</file>

<file path=xl/sharedStrings.xml><?xml version="1.0" encoding="utf-8"?>
<sst xmlns="http://schemas.openxmlformats.org/spreadsheetml/2006/main" count="157" uniqueCount="83">
  <si>
    <t>Total Business Economy</t>
  </si>
  <si>
    <t>Construction</t>
  </si>
  <si>
    <t>Business Demography</t>
  </si>
  <si>
    <t>Active enterprises (number)</t>
  </si>
  <si>
    <t>Persons engaged (number)</t>
  </si>
  <si>
    <t>Employees (number)</t>
  </si>
  <si>
    <t>Average persons engaged per enterprise</t>
  </si>
  <si>
    <t>Business Operations</t>
  </si>
  <si>
    <t>Turnover (€millions)</t>
  </si>
  <si>
    <t>Production value (€millions)</t>
  </si>
  <si>
    <t>Gross value added (€millions)</t>
  </si>
  <si>
    <t>of which</t>
  </si>
  <si>
    <t xml:space="preserve">   Gross operating suplus (€millions)</t>
  </si>
  <si>
    <t xml:space="preserve">   Personnel costs (€millions)</t>
  </si>
  <si>
    <t>Personnel costs as % of GVA</t>
  </si>
  <si>
    <t>n/a</t>
  </si>
  <si>
    <t>GVA as % of Turnover</t>
  </si>
  <si>
    <t>GOS as % of Turnover</t>
  </si>
  <si>
    <t>Industry</t>
  </si>
  <si>
    <t>Distribution</t>
  </si>
  <si>
    <t>Services</t>
  </si>
  <si>
    <t>Financial &amp; Insurance</t>
  </si>
  <si>
    <t xml:space="preserve"> </t>
  </si>
  <si>
    <t>Active Enterprises (Number)</t>
  </si>
  <si>
    <t>Persons Engaged (Number)</t>
  </si>
  <si>
    <t>Business economy excluding activities of holding companies (B to N,-642)</t>
  </si>
  <si>
    <t>Industry (B to E)</t>
  </si>
  <si>
    <t>Construction (F)</t>
  </si>
  <si>
    <t>Business economy services excluding activities of holding companies (G to N,-642)</t>
  </si>
  <si>
    <t>Wholesale and retail trade, repair of motor vehicles and motorcycles (G)</t>
  </si>
  <si>
    <t>Financial and insurance activities excluding activities of holding companies (K-642)</t>
  </si>
  <si>
    <t>FROM STATBANK</t>
  </si>
  <si>
    <t>FOR TABLE 2.1</t>
  </si>
  <si>
    <t>Employees (Number)</t>
  </si>
  <si>
    <t>Financial</t>
  </si>
  <si>
    <t>Turnover (millions)</t>
  </si>
  <si>
    <t>Production value (millions)</t>
  </si>
  <si>
    <t>Gross value added (millions)</t>
  </si>
  <si>
    <t>Gross operating suplus (millions)</t>
  </si>
  <si>
    <t>Personnel costs (millions)</t>
  </si>
  <si>
    <t>Turnover per person engaged (units)</t>
  </si>
  <si>
    <t>GVA per person engaged (units)</t>
  </si>
  <si>
    <t>gva_to</t>
  </si>
  <si>
    <t>gos_to</t>
  </si>
  <si>
    <t>Total</t>
  </si>
  <si>
    <t>FROM SAS</t>
  </si>
  <si>
    <t>Insurance</t>
  </si>
  <si>
    <t>Banks</t>
  </si>
  <si>
    <t>Turnover</t>
  </si>
  <si>
    <t>Production Value</t>
  </si>
  <si>
    <t>GVA</t>
  </si>
  <si>
    <t>Personnel costs</t>
  </si>
  <si>
    <t>GOS</t>
  </si>
  <si>
    <t>Turnover per person engaged (€uros)</t>
  </si>
  <si>
    <t>GVA per person engaged (€uros)</t>
  </si>
  <si>
    <t>Table 2.1 Main Indicators for all business sectors, 2011</t>
  </si>
  <si>
    <t xml:space="preserve">Industry </t>
  </si>
  <si>
    <t xml:space="preserve">Unit </t>
  </si>
  <si>
    <t xml:space="preserve">Active enterprises </t>
  </si>
  <si>
    <t>No</t>
  </si>
  <si>
    <t xml:space="preserve">Employees </t>
  </si>
  <si>
    <t xml:space="preserve">No </t>
  </si>
  <si>
    <t>€m</t>
  </si>
  <si>
    <t xml:space="preserve">Production value </t>
  </si>
  <si>
    <t>Gross value added</t>
  </si>
  <si>
    <t xml:space="preserve">   Gross operating surplus </t>
  </si>
  <si>
    <t xml:space="preserve">   Personnel costs </t>
  </si>
  <si>
    <t>%</t>
  </si>
  <si>
    <t>€</t>
  </si>
  <si>
    <t>Total Business                                        Economy</t>
  </si>
  <si>
    <r>
      <t>Services</t>
    </r>
    <r>
      <rPr>
        <b/>
        <vertAlign val="superscript"/>
        <sz val="8"/>
        <rFont val="Arial"/>
        <family val="2"/>
      </rPr>
      <t xml:space="preserve"> 1</t>
    </r>
  </si>
  <si>
    <r>
      <t>Persons engaged</t>
    </r>
    <r>
      <rPr>
        <vertAlign val="superscript"/>
        <sz val="8"/>
        <rFont val="Arial"/>
        <family val="2"/>
      </rPr>
      <t>3</t>
    </r>
  </si>
  <si>
    <r>
      <t>Turnover per person engaged</t>
    </r>
    <r>
      <rPr>
        <vertAlign val="superscript"/>
        <sz val="8"/>
        <rFont val="Arial"/>
        <family val="2"/>
      </rPr>
      <t>4</t>
    </r>
  </si>
  <si>
    <r>
      <t>GVA per person engaged</t>
    </r>
    <r>
      <rPr>
        <vertAlign val="superscript"/>
        <sz val="8"/>
        <rFont val="Arial"/>
        <family val="2"/>
      </rPr>
      <t>4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</si>
  <si>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Persons engaged include employees, proprietors and family members.  </t>
    </r>
  </si>
  <si>
    <t>Persons engaged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</si>
  <si>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Business Operations data includes banks and insurance companies only whereas Business Demography data includes all financial enterprises.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</si>
  <si>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Business Operations data includes NACE R92, R93, S95 and S96 whereas Business Demography data excludes these.</t>
    </r>
  </si>
  <si>
    <t>Table 1.1  Main indicators for all business sectors, 2015</t>
  </si>
  <si>
    <r>
      <t>Financial and 
Insurance</t>
    </r>
    <r>
      <rPr>
        <b/>
        <vertAlign val="superscript"/>
        <sz val="8"/>
        <rFont val="Arial"/>
        <family val="2"/>
      </rPr>
      <t>2</t>
    </r>
  </si>
  <si>
    <t>Total
 Business Economy</t>
  </si>
  <si>
    <r>
      <rPr>
        <b/>
        <sz val="8"/>
        <rFont val="Arial"/>
        <family val="2"/>
      </rPr>
      <t>Sources:</t>
    </r>
    <r>
      <rPr>
        <sz val="8"/>
        <rFont val="Arial"/>
        <family val="2"/>
      </rPr>
      <t xml:space="preserve"> CSO Business Demography and Structural Business Surveys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</si>
  <si>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These indicators were calculated using a mix of Structural Business Survey and Business Demography data.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</si>
</sst>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Arial"/>
      <family val="2"/>
    </font>
    <font>
      <sz val="8"/>
      <name val="Calibri"/>
      <family val="2"/>
      <scheme val="minor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3" fontId="0" fillId="0" borderId="0" xfId="0" applyNumberFormat="1"/>
    <xf numFmtId="0" fontId="1" fillId="0" borderId="0" xfId="0" applyFont="1"/>
    <xf numFmtId="165" fontId="0" fillId="0" borderId="0" xfId="0" applyNumberFormat="1"/>
    <xf numFmtId="0" fontId="0" fillId="0" borderId="0" xfId="0" applyFont="1"/>
    <xf numFmtId="3" fontId="0" fillId="0" borderId="0" xfId="0" applyNumberFormat="1" applyFont="1"/>
    <xf numFmtId="165" fontId="0" fillId="0" borderId="0" xfId="0" applyNumberFormat="1" applyFont="1"/>
    <xf numFmtId="166" fontId="0" fillId="0" borderId="0" xfId="0" applyNumberFormat="1"/>
    <xf numFmtId="0" fontId="2" fillId="0" borderId="0" xfId="0" applyFont="1"/>
    <xf numFmtId="3" fontId="4" fillId="0" borderId="0" xfId="0" applyNumberFormat="1" applyFont="1"/>
    <xf numFmtId="164" fontId="4" fillId="0" borderId="0" xfId="0" applyNumberFormat="1" applyFont="1"/>
    <xf numFmtId="0" fontId="4" fillId="0" borderId="0" xfId="0" applyFont="1"/>
    <xf numFmtId="164" fontId="0" fillId="0" borderId="0" xfId="0" applyNumberFormat="1" applyFont="1"/>
    <xf numFmtId="165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5" fillId="0" borderId="0" xfId="0" applyFont="1"/>
    <xf numFmtId="166" fontId="1" fillId="0" borderId="0" xfId="0" applyNumberFormat="1" applyFont="1"/>
    <xf numFmtId="166" fontId="6" fillId="2" borderId="0" xfId="0" applyNumberFormat="1" applyFont="1" applyFill="1"/>
    <xf numFmtId="0" fontId="7" fillId="0" borderId="0" xfId="0" applyFont="1"/>
    <xf numFmtId="0" fontId="8" fillId="0" borderId="0" xfId="0" applyFont="1"/>
    <xf numFmtId="0" fontId="9" fillId="0" borderId="1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14" fillId="0" borderId="0" xfId="0" applyNumberFormat="1" applyFont="1" applyFill="1" applyAlignment="1">
      <alignment vertical="center"/>
    </xf>
    <xf numFmtId="3" fontId="9" fillId="0" borderId="0" xfId="0" applyNumberFormat="1" applyFont="1" applyFill="1" applyAlignment="1">
      <alignment vertical="center"/>
    </xf>
    <xf numFmtId="3" fontId="14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64" fontId="3" fillId="0" borderId="0" xfId="0" applyNumberFormat="1" applyFont="1" applyFill="1" applyAlignment="1">
      <alignment horizontal="right" vertical="center"/>
    </xf>
    <xf numFmtId="166" fontId="3" fillId="0" borderId="0" xfId="0" applyNumberFormat="1" applyFont="1" applyFill="1" applyAlignment="1">
      <alignment horizontal="right" vertical="center"/>
    </xf>
    <xf numFmtId="164" fontId="9" fillId="0" borderId="0" xfId="0" applyNumberFormat="1" applyFont="1" applyFill="1" applyAlignment="1">
      <alignment horizontal="right" vertical="center"/>
    </xf>
    <xf numFmtId="166" fontId="15" fillId="0" borderId="0" xfId="0" applyNumberFormat="1" applyFont="1" applyFill="1" applyAlignment="1">
      <alignment horizontal="right" vertical="center"/>
    </xf>
    <xf numFmtId="166" fontId="16" fillId="0" borderId="0" xfId="0" applyNumberFormat="1" applyFont="1" applyFill="1" applyAlignment="1">
      <alignment horizontal="right" vertical="center"/>
    </xf>
    <xf numFmtId="0" fontId="15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14" fillId="0" borderId="0" xfId="0" applyNumberFormat="1" applyFont="1" applyAlignment="1">
      <alignment vertical="center"/>
    </xf>
    <xf numFmtId="3" fontId="9" fillId="0" borderId="0" xfId="0" applyNumberFormat="1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3" fontId="14" fillId="0" borderId="0" xfId="0" applyNumberFormat="1" applyFont="1" applyBorder="1" applyAlignment="1">
      <alignment vertical="center"/>
    </xf>
    <xf numFmtId="0" fontId="13" fillId="0" borderId="0" xfId="0" applyFont="1" applyFill="1" applyAlignment="1">
      <alignment vertical="center"/>
    </xf>
    <xf numFmtId="3" fontId="15" fillId="0" borderId="0" xfId="0" applyNumberFormat="1" applyFont="1" applyFill="1" applyAlignment="1">
      <alignment horizontal="right" vertical="center"/>
    </xf>
    <xf numFmtId="3" fontId="16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166" fontId="9" fillId="0" borderId="0" xfId="0" applyNumberFormat="1" applyFont="1" applyFill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Alignment="1">
      <alignment horizontal="left" vertical="center" wrapText="1"/>
    </xf>
    <xf numFmtId="0" fontId="9" fillId="0" borderId="2" xfId="0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3" fillId="0" borderId="3" xfId="0" applyFont="1" applyFill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F87FF"/>
      <color rgb="FFFFBC85"/>
      <color rgb="FFFF5389"/>
      <color rgb="FFBFFFED"/>
      <color rgb="FFEAFF65"/>
      <color rgb="FF00FFBB"/>
      <color rgb="FF6300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EAFF65"/>
              </a:solidFill>
            </c:spPr>
          </c:dPt>
          <c:dPt>
            <c:idx val="1"/>
            <c:bubble3D val="0"/>
            <c:spPr>
              <a:solidFill>
                <a:srgbClr val="FFBC85"/>
              </a:solidFill>
            </c:spPr>
          </c:dPt>
          <c:dPt>
            <c:idx val="2"/>
            <c:bubble3D val="0"/>
            <c:spPr>
              <a:solidFill>
                <a:srgbClr val="BF87FF"/>
              </a:solidFill>
            </c:spPr>
          </c:dPt>
          <c:dPt>
            <c:idx val="3"/>
            <c:bubble3D val="0"/>
            <c:explosion val="1"/>
            <c:spPr>
              <a:solidFill>
                <a:srgbClr val="BFFFED"/>
              </a:solidFill>
            </c:spPr>
          </c:dPt>
          <c:dPt>
            <c:idx val="4"/>
            <c:bubble3D val="0"/>
            <c:spPr>
              <a:solidFill>
                <a:srgbClr val="FF5389"/>
              </a:solidFill>
            </c:spPr>
          </c:dPt>
          <c:dLbls>
            <c:txPr>
              <a:bodyPr/>
              <a:lstStyle/>
              <a:p>
                <a:pPr>
                  <a:defRPr lang="en-IE" sz="800" b="0">
                    <a:solidFill>
                      <a:sysClr val="windowText" lastClr="000000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2.4 old'!$M$4:$M$8</c:f>
              <c:strCache>
                <c:ptCount val="5"/>
                <c:pt idx="0">
                  <c:v>Industry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</c:v>
                </c:pt>
                <c:pt idx="4">
                  <c:v>Financial &amp; Insurance</c:v>
                </c:pt>
              </c:strCache>
            </c:strRef>
          </c:cat>
          <c:val>
            <c:numRef>
              <c:f>'Figure 2.4 old'!$O$4:$O$8</c:f>
              <c:numCache>
                <c:formatCode>0.0%</c:formatCode>
                <c:ptCount val="5"/>
                <c:pt idx="0">
                  <c:v>0.29809068008738332</c:v>
                </c:pt>
                <c:pt idx="1">
                  <c:v>2.4728519819181324E-2</c:v>
                </c:pt>
                <c:pt idx="2">
                  <c:v>0.27331172640425133</c:v>
                </c:pt>
                <c:pt idx="3">
                  <c:v>0.26954776750519599</c:v>
                </c:pt>
                <c:pt idx="4">
                  <c:v>0.13432130618398805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 lang="en-IE" sz="8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>
                <a:solidFill>
                  <a:srgbClr val="6300D5"/>
                </a:solidFill>
              </a:defRPr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Figure 2.7</a:t>
            </a:r>
            <a:r>
              <a:rPr lang="en-US" sz="1000" baseline="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 </a:t>
            </a: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Personnel costs as</a:t>
            </a:r>
            <a:r>
              <a:rPr lang="en-US" sz="1000" baseline="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a percentage </a:t>
            </a:r>
          </a:p>
          <a:p>
            <a:pPr>
              <a:defRPr lang="en-IE">
                <a:solidFill>
                  <a:srgbClr val="6300D5"/>
                </a:solidFill>
              </a:defRPr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 of GVA by sector, 2011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4437239671282338"/>
          <c:y val="0.14629410215903157"/>
          <c:w val="0.58848559045367554"/>
          <c:h val="0.734127830437074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2.7 old'!$M$5</c:f>
              <c:strCache>
                <c:ptCount val="1"/>
                <c:pt idx="0">
                  <c:v>Personnel costs as % of GVA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FFBB"/>
              </a:solidFill>
            </c:spPr>
          </c:dPt>
          <c:dPt>
            <c:idx val="1"/>
            <c:invertIfNegative val="0"/>
            <c:bubble3D val="0"/>
            <c:spPr>
              <a:solidFill>
                <a:srgbClr val="EAFF65"/>
              </a:solidFill>
            </c:spPr>
          </c:dPt>
          <c:dPt>
            <c:idx val="2"/>
            <c:invertIfNegative val="0"/>
            <c:bubble3D val="0"/>
            <c:spPr>
              <a:solidFill>
                <a:srgbClr val="FF5389"/>
              </a:solidFill>
            </c:spPr>
          </c:dPt>
          <c:dPt>
            <c:idx val="3"/>
            <c:invertIfNegative val="0"/>
            <c:bubble3D val="0"/>
            <c:spPr>
              <a:solidFill>
                <a:srgbClr val="BFFFED"/>
              </a:solidFill>
            </c:spPr>
          </c:dPt>
          <c:dPt>
            <c:idx val="4"/>
            <c:invertIfNegative val="0"/>
            <c:bubble3D val="0"/>
            <c:spPr>
              <a:solidFill>
                <a:srgbClr val="FFBC85"/>
              </a:solidFill>
            </c:spPr>
          </c:dPt>
          <c:dPt>
            <c:idx val="5"/>
            <c:invertIfNegative val="0"/>
            <c:bubble3D val="0"/>
            <c:spPr>
              <a:solidFill>
                <a:srgbClr val="BF87FF"/>
              </a:solidFill>
            </c:spPr>
          </c:dPt>
          <c:dLbls>
            <c:txPr>
              <a:bodyPr/>
              <a:lstStyle/>
              <a:p>
                <a:pPr>
                  <a:defRPr lang="en-IE" sz="8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2.7 old'!$L$6:$L$11</c:f>
              <c:strCache>
                <c:ptCount val="6"/>
                <c:pt idx="0">
                  <c:v>Total Business                                        Economy</c:v>
                </c:pt>
                <c:pt idx="1">
                  <c:v>Industry</c:v>
                </c:pt>
                <c:pt idx="2">
                  <c:v>Financial &amp; Insurance</c:v>
                </c:pt>
                <c:pt idx="3">
                  <c:v>Services</c:v>
                </c:pt>
                <c:pt idx="4">
                  <c:v>Construction</c:v>
                </c:pt>
                <c:pt idx="5">
                  <c:v>Distribution</c:v>
                </c:pt>
              </c:strCache>
            </c:strRef>
          </c:cat>
          <c:val>
            <c:numRef>
              <c:f>'Figure 2.7 old'!$M$6:$M$11</c:f>
              <c:numCache>
                <c:formatCode>0.0</c:formatCode>
                <c:ptCount val="6"/>
                <c:pt idx="0">
                  <c:v>42.088318295639731</c:v>
                </c:pt>
                <c:pt idx="1">
                  <c:v>25.618962578131345</c:v>
                </c:pt>
                <c:pt idx="2">
                  <c:v>33.003708281829418</c:v>
                </c:pt>
                <c:pt idx="3">
                  <c:v>53.636981645139358</c:v>
                </c:pt>
                <c:pt idx="4">
                  <c:v>58.548914659530183</c:v>
                </c:pt>
                <c:pt idx="5">
                  <c:v>59.602823777792437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962176"/>
        <c:axId val="154968064"/>
      </c:barChart>
      <c:catAx>
        <c:axId val="154962176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lang="en-IE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54968064"/>
        <c:crosses val="autoZero"/>
        <c:auto val="1"/>
        <c:lblAlgn val="ctr"/>
        <c:lblOffset val="100"/>
        <c:noMultiLvlLbl val="0"/>
      </c:catAx>
      <c:valAx>
        <c:axId val="154968064"/>
        <c:scaling>
          <c:orientation val="minMax"/>
          <c:max val="60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.0" sourceLinked="1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E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54962176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" l="0.70000000000000062" r="0.70000000000000062" t="0.75000000000000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3067200</xdr:colOff>
      <xdr:row>16</xdr:row>
      <xdr:rowOff>1200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0.12869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067200" cy="39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Figure 2.4  Total</a:t>
          </a:r>
          <a:r>
            <a:rPr lang="en-US" sz="1000" b="1" baseline="0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turnover in the business</a:t>
          </a:r>
        </a:p>
        <a:p xmlns:a="http://schemas.openxmlformats.org/drawingml/2006/main">
          <a:r>
            <a:rPr lang="en-US" sz="1000" b="1" baseline="0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                 economy by sector, 2011</a:t>
          </a:r>
          <a:endParaRPr lang="en-US" sz="1000" b="1">
            <a:solidFill>
              <a:srgbClr val="6300D5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238500</xdr:colOff>
      <xdr:row>15</xdr:row>
      <xdr:rowOff>180900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14"/>
  <sheetViews>
    <sheetView workbookViewId="0">
      <selection activeCell="I19" sqref="I19"/>
    </sheetView>
  </sheetViews>
  <sheetFormatPr defaultRowHeight="15" x14ac:dyDescent="0.25"/>
  <cols>
    <col min="2" max="2" width="26.7109375" bestFit="1" customWidth="1"/>
    <col min="3" max="8" width="23.140625" customWidth="1"/>
    <col min="9" max="9" width="26.7109375" bestFit="1" customWidth="1"/>
    <col min="10" max="10" width="8.28515625" bestFit="1" customWidth="1"/>
    <col min="11" max="11" width="12.28515625" bestFit="1" customWidth="1"/>
    <col min="12" max="12" width="11.5703125" bestFit="1" customWidth="1"/>
    <col min="13" max="13" width="8.28515625" bestFit="1" customWidth="1"/>
    <col min="14" max="14" width="20" bestFit="1" customWidth="1"/>
    <col min="15" max="15" width="22.42578125" bestFit="1" customWidth="1"/>
  </cols>
  <sheetData>
    <row r="3" spans="2:8" x14ac:dyDescent="0.25">
      <c r="B3" s="2" t="s">
        <v>31</v>
      </c>
      <c r="D3" t="s">
        <v>22</v>
      </c>
      <c r="E3" t="s">
        <v>22</v>
      </c>
      <c r="F3" t="s">
        <v>22</v>
      </c>
      <c r="G3" t="s">
        <v>22</v>
      </c>
      <c r="H3" t="s">
        <v>22</v>
      </c>
    </row>
    <row r="4" spans="2:8" x14ac:dyDescent="0.25">
      <c r="B4" t="s">
        <v>22</v>
      </c>
      <c r="C4">
        <v>2011</v>
      </c>
      <c r="D4" t="s">
        <v>22</v>
      </c>
      <c r="E4" t="s">
        <v>22</v>
      </c>
      <c r="F4" t="s">
        <v>22</v>
      </c>
      <c r="G4" t="s">
        <v>22</v>
      </c>
      <c r="H4" t="s">
        <v>22</v>
      </c>
    </row>
    <row r="5" spans="2:8" x14ac:dyDescent="0.25">
      <c r="B5" t="s">
        <v>22</v>
      </c>
      <c r="C5" t="s">
        <v>26</v>
      </c>
      <c r="D5" t="s">
        <v>27</v>
      </c>
      <c r="E5" t="s">
        <v>28</v>
      </c>
      <c r="F5" t="s">
        <v>29</v>
      </c>
      <c r="G5" t="s">
        <v>30</v>
      </c>
      <c r="H5" t="s">
        <v>25</v>
      </c>
    </row>
    <row r="6" spans="2:8" x14ac:dyDescent="0.25">
      <c r="B6" t="s">
        <v>23</v>
      </c>
      <c r="C6" s="1">
        <v>13822</v>
      </c>
      <c r="D6" s="1">
        <v>36747</v>
      </c>
      <c r="E6" s="1">
        <v>138486</v>
      </c>
      <c r="F6" s="1">
        <v>42966</v>
      </c>
      <c r="G6" s="1">
        <v>5454</v>
      </c>
      <c r="H6" s="1">
        <v>189055</v>
      </c>
    </row>
    <row r="7" spans="2:8" x14ac:dyDescent="0.25">
      <c r="B7" t="s">
        <v>24</v>
      </c>
      <c r="C7" s="1">
        <v>202512</v>
      </c>
      <c r="D7" s="1">
        <v>85306</v>
      </c>
      <c r="E7" s="1">
        <v>935229</v>
      </c>
      <c r="F7" s="1">
        <v>326303</v>
      </c>
      <c r="G7" s="1">
        <v>94328</v>
      </c>
      <c r="H7" s="1">
        <v>1223047</v>
      </c>
    </row>
    <row r="8" spans="2:8" x14ac:dyDescent="0.25">
      <c r="B8" t="s">
        <v>33</v>
      </c>
      <c r="C8" s="1">
        <v>197510</v>
      </c>
      <c r="D8" s="1">
        <v>62560</v>
      </c>
      <c r="E8" s="1">
        <v>858609</v>
      </c>
      <c r="F8" s="1">
        <v>304815</v>
      </c>
      <c r="G8" s="1">
        <v>93380</v>
      </c>
      <c r="H8" s="1">
        <v>1118679</v>
      </c>
    </row>
    <row r="10" spans="2:8" x14ac:dyDescent="0.25">
      <c r="B10" s="2" t="s">
        <v>32</v>
      </c>
    </row>
    <row r="11" spans="2:8" x14ac:dyDescent="0.25">
      <c r="C11" t="s">
        <v>18</v>
      </c>
      <c r="D11" t="s">
        <v>1</v>
      </c>
      <c r="E11" t="s">
        <v>19</v>
      </c>
      <c r="F11" t="s">
        <v>20</v>
      </c>
      <c r="G11" t="s">
        <v>34</v>
      </c>
    </row>
    <row r="12" spans="2:8" x14ac:dyDescent="0.25">
      <c r="B12" t="s">
        <v>23</v>
      </c>
      <c r="C12" s="1">
        <f>C6</f>
        <v>13822</v>
      </c>
      <c r="D12" s="1">
        <f>D6</f>
        <v>36747</v>
      </c>
      <c r="E12" s="1">
        <f>F6</f>
        <v>42966</v>
      </c>
      <c r="F12" s="1">
        <f>E6-F6-G6</f>
        <v>90066</v>
      </c>
      <c r="G12" s="1">
        <f>G6</f>
        <v>5454</v>
      </c>
      <c r="H12" s="1">
        <f>SUM(C12:G12)</f>
        <v>189055</v>
      </c>
    </row>
    <row r="13" spans="2:8" x14ac:dyDescent="0.25">
      <c r="B13" t="s">
        <v>24</v>
      </c>
      <c r="C13" s="1">
        <f t="shared" ref="C13:D13" si="0">C7</f>
        <v>202512</v>
      </c>
      <c r="D13" s="1">
        <f t="shared" si="0"/>
        <v>85306</v>
      </c>
      <c r="E13" s="1">
        <f t="shared" ref="E13:E14" si="1">F7</f>
        <v>326303</v>
      </c>
      <c r="F13" s="1">
        <f t="shared" ref="F13:F14" si="2">E7-F7-G7</f>
        <v>514598</v>
      </c>
      <c r="G13" s="1">
        <f t="shared" ref="G13:G14" si="3">G7</f>
        <v>94328</v>
      </c>
      <c r="H13" s="1">
        <f t="shared" ref="H13:H14" si="4">SUM(C13:G13)</f>
        <v>1223047</v>
      </c>
    </row>
    <row r="14" spans="2:8" x14ac:dyDescent="0.25">
      <c r="B14" t="s">
        <v>33</v>
      </c>
      <c r="C14" s="1">
        <f t="shared" ref="C14:D14" si="5">C8</f>
        <v>197510</v>
      </c>
      <c r="D14" s="1">
        <f t="shared" si="5"/>
        <v>62560</v>
      </c>
      <c r="E14" s="1">
        <f t="shared" si="1"/>
        <v>304815</v>
      </c>
      <c r="F14" s="1">
        <f t="shared" si="2"/>
        <v>460414</v>
      </c>
      <c r="G14" s="1">
        <f t="shared" si="3"/>
        <v>93380</v>
      </c>
      <c r="H14" s="1">
        <f t="shared" si="4"/>
        <v>1118679</v>
      </c>
    </row>
  </sheetData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I19" sqref="I19"/>
    </sheetView>
  </sheetViews>
  <sheetFormatPr defaultRowHeight="15" x14ac:dyDescent="0.25"/>
  <cols>
    <col min="1" max="1" width="37.42578125" bestFit="1" customWidth="1"/>
    <col min="2" max="2" width="18.28515625" bestFit="1" customWidth="1"/>
    <col min="3" max="3" width="25.5703125" bestFit="1" customWidth="1"/>
    <col min="4" max="4" width="26.7109375" bestFit="1" customWidth="1"/>
    <col min="5" max="5" width="30.7109375" bestFit="1" customWidth="1"/>
    <col min="6" max="6" width="27.28515625" bestFit="1" customWidth="1"/>
    <col min="7" max="7" width="22.7109375" bestFit="1" customWidth="1"/>
    <col min="8" max="8" width="17.28515625" bestFit="1" customWidth="1"/>
    <col min="9" max="9" width="26.28515625" bestFit="1" customWidth="1"/>
    <col min="10" max="10" width="34.140625" bestFit="1" customWidth="1"/>
    <col min="11" max="11" width="28.7109375" bestFit="1" customWidth="1"/>
    <col min="12" max="12" width="29.85546875" bestFit="1" customWidth="1"/>
    <col min="13" max="13" width="24.42578125" bestFit="1" customWidth="1"/>
    <col min="14" max="15" width="6.85546875" bestFit="1" customWidth="1"/>
    <col min="16" max="16" width="11.42578125" bestFit="1" customWidth="1"/>
  </cols>
  <sheetData>
    <row r="2" spans="1:6" x14ac:dyDescent="0.25">
      <c r="A2" s="2" t="s">
        <v>45</v>
      </c>
    </row>
    <row r="3" spans="1:6" s="2" customFormat="1" x14ac:dyDescent="0.25">
      <c r="B3" s="2" t="s">
        <v>18</v>
      </c>
      <c r="C3" s="2" t="s">
        <v>1</v>
      </c>
      <c r="D3" s="2" t="s">
        <v>19</v>
      </c>
      <c r="E3" s="2" t="s">
        <v>20</v>
      </c>
      <c r="F3" s="2" t="s">
        <v>44</v>
      </c>
    </row>
    <row r="4" spans="1:6" s="4" customFormat="1" x14ac:dyDescent="0.25">
      <c r="A4" s="4" t="s">
        <v>35</v>
      </c>
      <c r="B4" s="5">
        <v>112300</v>
      </c>
      <c r="C4" s="5">
        <v>9316</v>
      </c>
      <c r="D4" s="5">
        <v>102965</v>
      </c>
      <c r="E4" s="5">
        <v>101547</v>
      </c>
      <c r="F4" s="5">
        <v>326128</v>
      </c>
    </row>
    <row r="5" spans="1:6" s="4" customFormat="1" x14ac:dyDescent="0.25">
      <c r="A5" s="4" t="s">
        <v>36</v>
      </c>
      <c r="B5" s="5">
        <v>105950</v>
      </c>
      <c r="C5" s="5">
        <v>8501</v>
      </c>
      <c r="D5" s="5">
        <v>29852</v>
      </c>
      <c r="E5" s="5">
        <v>81959</v>
      </c>
      <c r="F5" s="5">
        <v>226262</v>
      </c>
    </row>
    <row r="6" spans="1:6" s="4" customFormat="1" x14ac:dyDescent="0.25">
      <c r="A6" s="4" t="s">
        <v>37</v>
      </c>
      <c r="B6" s="5">
        <v>36957</v>
      </c>
      <c r="C6" s="5">
        <v>3363</v>
      </c>
      <c r="D6" s="5">
        <v>15157</v>
      </c>
      <c r="E6" s="5">
        <v>33833</v>
      </c>
      <c r="F6" s="5">
        <v>89310</v>
      </c>
    </row>
    <row r="7" spans="1:6" s="4" customFormat="1" x14ac:dyDescent="0.25">
      <c r="A7" s="4" t="s">
        <v>38</v>
      </c>
      <c r="B7" s="5">
        <v>27489</v>
      </c>
      <c r="C7" s="5">
        <v>1394</v>
      </c>
      <c r="D7" s="5">
        <v>6123</v>
      </c>
      <c r="E7" s="5">
        <v>15686</v>
      </c>
      <c r="F7" s="5">
        <v>50691</v>
      </c>
    </row>
    <row r="8" spans="1:6" s="4" customFormat="1" x14ac:dyDescent="0.25">
      <c r="A8" s="4" t="s">
        <v>39</v>
      </c>
      <c r="B8" s="5">
        <v>9468</v>
      </c>
      <c r="C8" s="5">
        <v>1969</v>
      </c>
      <c r="D8" s="5">
        <v>9034</v>
      </c>
      <c r="E8" s="5">
        <v>18147</v>
      </c>
      <c r="F8" s="5">
        <v>38619</v>
      </c>
    </row>
    <row r="9" spans="1:6" s="4" customFormat="1" x14ac:dyDescent="0.25">
      <c r="A9" s="4" t="s">
        <v>14</v>
      </c>
      <c r="B9" s="6">
        <v>0.25600000000000001</v>
      </c>
      <c r="C9" s="6">
        <v>0.58599999999999997</v>
      </c>
      <c r="D9" s="6">
        <v>0.59599999999999997</v>
      </c>
      <c r="E9" s="6">
        <v>0.53600000000000003</v>
      </c>
      <c r="F9" s="6">
        <v>0.432</v>
      </c>
    </row>
    <row r="10" spans="1:6" s="4" customFormat="1" x14ac:dyDescent="0.25">
      <c r="A10" s="4" t="s">
        <v>40</v>
      </c>
      <c r="B10" s="5">
        <v>594182</v>
      </c>
      <c r="C10" s="5">
        <v>103385</v>
      </c>
      <c r="D10" s="5">
        <v>316159</v>
      </c>
      <c r="E10" s="5">
        <v>178898</v>
      </c>
      <c r="F10" s="5">
        <v>278169</v>
      </c>
    </row>
    <row r="11" spans="1:6" s="4" customFormat="1" x14ac:dyDescent="0.25">
      <c r="A11" s="4" t="s">
        <v>41</v>
      </c>
      <c r="B11" s="5">
        <v>195542</v>
      </c>
      <c r="C11" s="5">
        <v>37322</v>
      </c>
      <c r="D11" s="5">
        <v>46541</v>
      </c>
      <c r="E11" s="5">
        <v>59604</v>
      </c>
      <c r="F11" s="5">
        <v>76177</v>
      </c>
    </row>
    <row r="12" spans="1:6" s="4" customFormat="1" x14ac:dyDescent="0.25">
      <c r="A12" s="4" t="s">
        <v>42</v>
      </c>
      <c r="B12" s="6">
        <v>0.32900000000000001</v>
      </c>
      <c r="C12" s="6">
        <v>0.36099999999999999</v>
      </c>
      <c r="D12" s="6">
        <v>0.14699999999999999</v>
      </c>
      <c r="E12" s="6">
        <v>0.33300000000000002</v>
      </c>
      <c r="F12" s="6">
        <v>0.27400000000000002</v>
      </c>
    </row>
    <row r="13" spans="1:6" s="4" customFormat="1" x14ac:dyDescent="0.25">
      <c r="A13" s="4" t="s">
        <v>43</v>
      </c>
      <c r="B13" s="6">
        <v>0.245</v>
      </c>
      <c r="C13" s="6">
        <v>0.15</v>
      </c>
      <c r="D13" s="6">
        <v>5.8999999999999997E-2</v>
      </c>
      <c r="E13" s="6">
        <v>0.154</v>
      </c>
      <c r="F13" s="6">
        <v>0.155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21"/>
  <sheetViews>
    <sheetView workbookViewId="0">
      <selection activeCell="I19" sqref="I19"/>
    </sheetView>
  </sheetViews>
  <sheetFormatPr defaultRowHeight="15" x14ac:dyDescent="0.25"/>
  <cols>
    <col min="2" max="2" width="52.42578125" bestFit="1" customWidth="1"/>
    <col min="3" max="3" width="18.28515625" customWidth="1"/>
    <col min="4" max="4" width="14.42578125" customWidth="1"/>
    <col min="9" max="9" width="50.28515625" customWidth="1"/>
  </cols>
  <sheetData>
    <row r="2" spans="2:5" x14ac:dyDescent="0.25">
      <c r="C2" t="s">
        <v>47</v>
      </c>
      <c r="D2" t="s">
        <v>46</v>
      </c>
      <c r="E2" t="s">
        <v>44</v>
      </c>
    </row>
    <row r="4" spans="2:5" x14ac:dyDescent="0.25">
      <c r="B4" t="s">
        <v>48</v>
      </c>
      <c r="C4" s="1">
        <v>11733</v>
      </c>
      <c r="D4" s="1">
        <v>38870</v>
      </c>
      <c r="E4" s="1">
        <v>50603</v>
      </c>
    </row>
    <row r="5" spans="2:5" x14ac:dyDescent="0.25">
      <c r="B5" t="s">
        <v>49</v>
      </c>
      <c r="C5" s="1">
        <v>11733</v>
      </c>
      <c r="D5" s="1">
        <v>10936</v>
      </c>
      <c r="E5" s="1">
        <v>22669</v>
      </c>
    </row>
    <row r="6" spans="2:5" x14ac:dyDescent="0.25">
      <c r="B6" t="s">
        <v>50</v>
      </c>
      <c r="C6" s="1">
        <v>8793</v>
      </c>
      <c r="D6" s="1">
        <v>2533</v>
      </c>
      <c r="E6" s="1">
        <v>11326</v>
      </c>
    </row>
    <row r="7" spans="2:5" x14ac:dyDescent="0.25">
      <c r="B7" t="s">
        <v>52</v>
      </c>
      <c r="C7" s="1">
        <v>5804</v>
      </c>
      <c r="D7" s="1">
        <v>1785</v>
      </c>
      <c r="E7" s="1">
        <v>7589</v>
      </c>
    </row>
    <row r="8" spans="2:5" x14ac:dyDescent="0.25">
      <c r="B8" t="s">
        <v>51</v>
      </c>
      <c r="C8" s="1">
        <v>2989</v>
      </c>
      <c r="D8" s="1">
        <v>749</v>
      </c>
      <c r="E8" s="1">
        <v>3738</v>
      </c>
    </row>
    <row r="12" spans="2:5" x14ac:dyDescent="0.25">
      <c r="C12" s="1"/>
      <c r="D12" s="1"/>
      <c r="E12" s="1"/>
    </row>
    <row r="13" spans="2:5" x14ac:dyDescent="0.25">
      <c r="C13" s="1"/>
      <c r="D13" s="1"/>
      <c r="E13" s="1"/>
    </row>
    <row r="14" spans="2:5" x14ac:dyDescent="0.25">
      <c r="C14" s="1"/>
      <c r="D14" s="1"/>
      <c r="E14" s="1"/>
    </row>
    <row r="15" spans="2:5" x14ac:dyDescent="0.25">
      <c r="C15" s="1"/>
      <c r="D15" s="1"/>
      <c r="E15" s="1"/>
    </row>
    <row r="16" spans="2:5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</sheetData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43"/>
  <sheetViews>
    <sheetView zoomScale="85" zoomScaleNormal="85" workbookViewId="0">
      <selection activeCell="I19" sqref="I19"/>
    </sheetView>
  </sheetViews>
  <sheetFormatPr defaultRowHeight="15" x14ac:dyDescent="0.25"/>
  <cols>
    <col min="1" max="1" width="9.140625" style="4"/>
    <col min="2" max="2" width="38.85546875" style="4" customWidth="1"/>
    <col min="3" max="8" width="21.85546875" style="4" customWidth="1"/>
    <col min="9" max="16384" width="9.140625" style="4"/>
  </cols>
  <sheetData>
    <row r="3" spans="2:9" x14ac:dyDescent="0.25">
      <c r="B3" s="2" t="s">
        <v>55</v>
      </c>
    </row>
    <row r="5" spans="2:9" x14ac:dyDescent="0.25">
      <c r="B5" s="2"/>
      <c r="C5" s="2" t="s">
        <v>18</v>
      </c>
      <c r="D5" s="2" t="s">
        <v>1</v>
      </c>
      <c r="E5" s="2" t="s">
        <v>19</v>
      </c>
      <c r="F5" s="2" t="s">
        <v>20</v>
      </c>
      <c r="G5" s="2" t="s">
        <v>21</v>
      </c>
      <c r="H5" s="2" t="s">
        <v>0</v>
      </c>
    </row>
    <row r="7" spans="2:9" x14ac:dyDescent="0.25">
      <c r="B7" s="2" t="s">
        <v>2</v>
      </c>
    </row>
    <row r="8" spans="2:9" x14ac:dyDescent="0.25">
      <c r="B8" s="4" t="s">
        <v>3</v>
      </c>
      <c r="C8" s="9">
        <v>13822</v>
      </c>
      <c r="D8" s="9">
        <v>36747</v>
      </c>
      <c r="E8" s="9">
        <v>42966</v>
      </c>
      <c r="F8" s="9">
        <v>90066</v>
      </c>
      <c r="G8" s="9">
        <v>5454</v>
      </c>
      <c r="H8" s="9">
        <f>SUM(C8:G8)</f>
        <v>189055</v>
      </c>
      <c r="I8" s="5"/>
    </row>
    <row r="9" spans="2:9" x14ac:dyDescent="0.25">
      <c r="B9" s="4" t="s">
        <v>4</v>
      </c>
      <c r="C9" s="9">
        <v>202512</v>
      </c>
      <c r="D9" s="9">
        <v>85306</v>
      </c>
      <c r="E9" s="9">
        <v>326303</v>
      </c>
      <c r="F9" s="9">
        <v>514598</v>
      </c>
      <c r="G9" s="9">
        <v>94328</v>
      </c>
      <c r="H9" s="9">
        <f t="shared" ref="H9:H10" si="0">SUM(C9:G9)</f>
        <v>1223047</v>
      </c>
      <c r="I9" s="5"/>
    </row>
    <row r="10" spans="2:9" x14ac:dyDescent="0.25">
      <c r="B10" s="4" t="s">
        <v>5</v>
      </c>
      <c r="C10" s="9">
        <v>197510</v>
      </c>
      <c r="D10" s="9">
        <v>62560</v>
      </c>
      <c r="E10" s="9">
        <v>304815</v>
      </c>
      <c r="F10" s="9">
        <v>460414</v>
      </c>
      <c r="G10" s="9">
        <v>93380</v>
      </c>
      <c r="H10" s="9">
        <f t="shared" si="0"/>
        <v>1118679</v>
      </c>
      <c r="I10" s="5"/>
    </row>
    <row r="11" spans="2:9" x14ac:dyDescent="0.25">
      <c r="B11" s="4" t="s">
        <v>6</v>
      </c>
      <c r="C11" s="10">
        <f t="shared" ref="C11:H11" si="1">C9/C8</f>
        <v>14.65142526407177</v>
      </c>
      <c r="D11" s="10">
        <f t="shared" si="1"/>
        <v>2.3214412060848506</v>
      </c>
      <c r="E11" s="10">
        <f t="shared" si="1"/>
        <v>7.594446771866127</v>
      </c>
      <c r="F11" s="10">
        <f t="shared" si="1"/>
        <v>5.7135656074434307</v>
      </c>
      <c r="G11" s="10">
        <f t="shared" si="1"/>
        <v>17.295196186285295</v>
      </c>
      <c r="H11" s="10">
        <f t="shared" si="1"/>
        <v>6.4692655576419558</v>
      </c>
    </row>
    <row r="12" spans="2:9" x14ac:dyDescent="0.25">
      <c r="C12" s="9"/>
      <c r="D12" s="9"/>
      <c r="E12" s="9"/>
      <c r="F12" s="9"/>
      <c r="G12" s="9"/>
      <c r="H12" s="9"/>
    </row>
    <row r="13" spans="2:9" x14ac:dyDescent="0.25">
      <c r="B13" s="2" t="s">
        <v>7</v>
      </c>
      <c r="C13" s="9"/>
      <c r="D13" s="9"/>
      <c r="E13" s="9"/>
      <c r="F13" s="9"/>
      <c r="G13" s="9"/>
      <c r="H13" s="9"/>
    </row>
    <row r="14" spans="2:9" x14ac:dyDescent="0.25">
      <c r="B14" s="4" t="s">
        <v>8</v>
      </c>
      <c r="C14" s="9">
        <f>'Bus Surveys'!B4</f>
        <v>112300</v>
      </c>
      <c r="D14" s="9">
        <f>'Bus Surveys'!C4</f>
        <v>9316</v>
      </c>
      <c r="E14" s="9">
        <f>'Bus Surveys'!D4</f>
        <v>102965</v>
      </c>
      <c r="F14" s="9">
        <f>'Bus Surveys'!E4</f>
        <v>101547</v>
      </c>
      <c r="G14" s="9">
        <f>'Financial Sector'!E4</f>
        <v>50603</v>
      </c>
      <c r="H14" s="9">
        <f>SUM(C14:G14)</f>
        <v>376731</v>
      </c>
    </row>
    <row r="15" spans="2:9" x14ac:dyDescent="0.25">
      <c r="B15" s="4" t="s">
        <v>9</v>
      </c>
      <c r="C15" s="9">
        <f>'Bus Surveys'!B5</f>
        <v>105950</v>
      </c>
      <c r="D15" s="9">
        <f>'Bus Surveys'!C5</f>
        <v>8501</v>
      </c>
      <c r="E15" s="9">
        <f>'Bus Surveys'!D5</f>
        <v>29852</v>
      </c>
      <c r="F15" s="9">
        <f>'Bus Surveys'!E5</f>
        <v>81959</v>
      </c>
      <c r="G15" s="9">
        <f>'Financial Sector'!E5</f>
        <v>22669</v>
      </c>
      <c r="H15" s="9">
        <f>SUM(C15:G15)</f>
        <v>248931</v>
      </c>
    </row>
    <row r="16" spans="2:9" x14ac:dyDescent="0.25">
      <c r="B16" s="4" t="s">
        <v>10</v>
      </c>
      <c r="C16" s="9">
        <f>'Bus Surveys'!B6</f>
        <v>36957</v>
      </c>
      <c r="D16" s="9">
        <f>'Bus Surveys'!C6</f>
        <v>3363</v>
      </c>
      <c r="E16" s="9">
        <f>'Bus Surveys'!D6</f>
        <v>15157</v>
      </c>
      <c r="F16" s="9">
        <f>'Bus Surveys'!E6</f>
        <v>33833</v>
      </c>
      <c r="G16" s="9">
        <f>'Financial Sector'!E6</f>
        <v>11326</v>
      </c>
      <c r="H16" s="9">
        <f>SUM(C16:G16)</f>
        <v>100636</v>
      </c>
    </row>
    <row r="17" spans="2:12" x14ac:dyDescent="0.25">
      <c r="B17" s="4" t="s">
        <v>11</v>
      </c>
      <c r="C17" s="9"/>
      <c r="D17" s="9"/>
      <c r="E17" s="9"/>
      <c r="F17" s="9"/>
      <c r="G17" s="9"/>
      <c r="H17" s="9"/>
    </row>
    <row r="18" spans="2:12" x14ac:dyDescent="0.25">
      <c r="B18" s="4" t="s">
        <v>12</v>
      </c>
      <c r="C18" s="9">
        <f>'Bus Surveys'!B7</f>
        <v>27489</v>
      </c>
      <c r="D18" s="9">
        <f>'Bus Surveys'!C7</f>
        <v>1394</v>
      </c>
      <c r="E18" s="9">
        <f>'Bus Surveys'!D7</f>
        <v>6123</v>
      </c>
      <c r="F18" s="9">
        <f>'Bus Surveys'!E7</f>
        <v>15686</v>
      </c>
      <c r="G18" s="9">
        <f>'Financial Sector'!E7</f>
        <v>7589</v>
      </c>
      <c r="H18" s="9">
        <f>SUM(C18:G18)</f>
        <v>58281</v>
      </c>
    </row>
    <row r="19" spans="2:12" x14ac:dyDescent="0.25">
      <c r="B19" s="4" t="s">
        <v>13</v>
      </c>
      <c r="C19" s="9">
        <f>'Bus Surveys'!B8</f>
        <v>9468</v>
      </c>
      <c r="D19" s="9">
        <f>'Bus Surveys'!C8</f>
        <v>1969</v>
      </c>
      <c r="E19" s="9">
        <f>'Bus Surveys'!D8</f>
        <v>9034</v>
      </c>
      <c r="F19" s="9">
        <f>'Bus Surveys'!E8</f>
        <v>18147</v>
      </c>
      <c r="G19" s="9">
        <f>'Financial Sector'!E8</f>
        <v>3738</v>
      </c>
      <c r="H19" s="9">
        <f>SUM(C19:G19)</f>
        <v>42356</v>
      </c>
    </row>
    <row r="20" spans="2:12" x14ac:dyDescent="0.25">
      <c r="C20" s="11"/>
      <c r="D20" s="11"/>
      <c r="E20" s="11"/>
      <c r="F20" s="11"/>
      <c r="G20" s="11"/>
      <c r="H20" s="11"/>
      <c r="L20" s="12"/>
    </row>
    <row r="21" spans="2:12" x14ac:dyDescent="0.25">
      <c r="B21" s="4" t="s">
        <v>14</v>
      </c>
      <c r="C21" s="13">
        <f t="shared" ref="C21:G21" si="2">C19/C16</f>
        <v>0.25618962578131343</v>
      </c>
      <c r="D21" s="13">
        <f t="shared" si="2"/>
        <v>0.58548914659530182</v>
      </c>
      <c r="E21" s="13">
        <f t="shared" si="2"/>
        <v>0.59602823777792435</v>
      </c>
      <c r="F21" s="13">
        <f t="shared" si="2"/>
        <v>0.53636981645139359</v>
      </c>
      <c r="G21" s="13">
        <f t="shared" si="2"/>
        <v>0.33003708281829419</v>
      </c>
      <c r="H21" s="13">
        <f>H19/H16</f>
        <v>0.42088318295639732</v>
      </c>
    </row>
    <row r="22" spans="2:12" x14ac:dyDescent="0.25">
      <c r="C22" s="11"/>
      <c r="D22" s="11"/>
      <c r="E22" s="11"/>
      <c r="F22" s="11"/>
      <c r="G22" s="11"/>
      <c r="H22" s="11"/>
    </row>
    <row r="23" spans="2:12" x14ac:dyDescent="0.25">
      <c r="B23" s="4" t="s">
        <v>53</v>
      </c>
      <c r="C23" s="9">
        <f>'Bus Surveys'!B10</f>
        <v>594182</v>
      </c>
      <c r="D23" s="9">
        <f>'Bus Surveys'!C10</f>
        <v>103385</v>
      </c>
      <c r="E23" s="9">
        <f>'Bus Surveys'!D10</f>
        <v>316159</v>
      </c>
      <c r="F23" s="9">
        <f>'Bus Surveys'!E10</f>
        <v>178898</v>
      </c>
      <c r="G23" s="14" t="s">
        <v>15</v>
      </c>
      <c r="H23" s="9">
        <f>'Bus Surveys'!F10</f>
        <v>278169</v>
      </c>
    </row>
    <row r="24" spans="2:12" x14ac:dyDescent="0.25">
      <c r="B24" s="4" t="s">
        <v>54</v>
      </c>
      <c r="C24" s="9">
        <f>'Bus Surveys'!B11</f>
        <v>195542</v>
      </c>
      <c r="D24" s="9">
        <f>'Bus Surveys'!C11</f>
        <v>37322</v>
      </c>
      <c r="E24" s="9">
        <f>'Bus Surveys'!D11</f>
        <v>46541</v>
      </c>
      <c r="F24" s="9">
        <f>'Bus Surveys'!E11</f>
        <v>59604</v>
      </c>
      <c r="G24" s="14" t="s">
        <v>15</v>
      </c>
      <c r="H24" s="9">
        <f>'Bus Surveys'!F11</f>
        <v>76177</v>
      </c>
    </row>
    <row r="25" spans="2:12" x14ac:dyDescent="0.25">
      <c r="C25" s="11"/>
      <c r="D25" s="11"/>
      <c r="E25" s="11"/>
      <c r="F25" s="11"/>
      <c r="G25" s="11"/>
      <c r="H25" s="11"/>
    </row>
    <row r="26" spans="2:12" x14ac:dyDescent="0.25">
      <c r="B26" s="4" t="s">
        <v>16</v>
      </c>
      <c r="C26" s="13">
        <f t="shared" ref="C26:H26" si="3">C16/C14</f>
        <v>0.32909171861086378</v>
      </c>
      <c r="D26" s="13">
        <f t="shared" si="3"/>
        <v>0.36099184199227136</v>
      </c>
      <c r="E26" s="13">
        <f t="shared" si="3"/>
        <v>0.1472053610450153</v>
      </c>
      <c r="F26" s="13">
        <f>F16/F14</f>
        <v>0.33317577082533212</v>
      </c>
      <c r="G26" s="13">
        <f t="shared" si="3"/>
        <v>0.22382072209157561</v>
      </c>
      <c r="H26" s="13">
        <f t="shared" si="3"/>
        <v>0.267129596449456</v>
      </c>
    </row>
    <row r="27" spans="2:12" x14ac:dyDescent="0.25">
      <c r="B27" s="4" t="s">
        <v>17</v>
      </c>
      <c r="C27" s="13">
        <f>C18/C14</f>
        <v>0.24478183437221729</v>
      </c>
      <c r="D27" s="13">
        <f t="shared" ref="D27:G27" si="4">D18/D14</f>
        <v>0.14963503649635038</v>
      </c>
      <c r="E27" s="13">
        <f t="shared" si="4"/>
        <v>5.9466809109891709E-2</v>
      </c>
      <c r="F27" s="13">
        <f t="shared" si="4"/>
        <v>0.15447034378169713</v>
      </c>
      <c r="G27" s="13">
        <f t="shared" si="4"/>
        <v>0.14997134557239689</v>
      </c>
      <c r="H27" s="13">
        <f>H18/H14</f>
        <v>0.15470189604784315</v>
      </c>
    </row>
    <row r="33" spans="3:12" x14ac:dyDescent="0.25">
      <c r="C33" s="2"/>
      <c r="G33" s="5"/>
      <c r="H33" s="5"/>
      <c r="I33" s="5"/>
      <c r="J33" s="5"/>
      <c r="K33" s="5"/>
      <c r="L33" s="5"/>
    </row>
    <row r="34" spans="3:12" x14ac:dyDescent="0.25">
      <c r="C34" s="2"/>
    </row>
    <row r="35" spans="3:12" x14ac:dyDescent="0.25">
      <c r="C35" s="2"/>
      <c r="D35" s="2"/>
      <c r="E35" s="2"/>
      <c r="F35" s="2"/>
    </row>
    <row r="36" spans="3:12" x14ac:dyDescent="0.25">
      <c r="C36" s="2"/>
    </row>
    <row r="37" spans="3:12" x14ac:dyDescent="0.25">
      <c r="C37" s="2"/>
      <c r="D37" s="5"/>
      <c r="E37" s="5"/>
      <c r="F37" s="5"/>
    </row>
    <row r="38" spans="3:12" x14ac:dyDescent="0.25">
      <c r="C38" s="2"/>
      <c r="D38" s="5"/>
      <c r="E38" s="5"/>
      <c r="F38" s="5"/>
    </row>
    <row r="39" spans="3:12" x14ac:dyDescent="0.25">
      <c r="C39" s="2"/>
      <c r="D39" s="5"/>
      <c r="E39" s="5"/>
      <c r="F39" s="5"/>
    </row>
    <row r="40" spans="3:12" x14ac:dyDescent="0.25">
      <c r="C40" s="8"/>
      <c r="F40" s="5"/>
    </row>
    <row r="41" spans="3:12" x14ac:dyDescent="0.25">
      <c r="C41" s="2"/>
      <c r="D41" s="5"/>
      <c r="E41" s="5"/>
      <c r="F41" s="5"/>
    </row>
    <row r="42" spans="3:12" x14ac:dyDescent="0.25">
      <c r="C42" s="2"/>
      <c r="D42" s="5"/>
      <c r="E42" s="5"/>
      <c r="F42" s="5"/>
    </row>
    <row r="43" spans="3:12" x14ac:dyDescent="0.25">
      <c r="C43" s="2"/>
      <c r="F43" s="5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topLeftCell="A3" zoomScaleNormal="100" workbookViewId="0">
      <selection activeCell="A40" sqref="A40"/>
    </sheetView>
  </sheetViews>
  <sheetFormatPr defaultRowHeight="15" x14ac:dyDescent="0.25"/>
  <cols>
    <col min="1" max="1" width="58.7109375" style="29" customWidth="1"/>
    <col min="2" max="2" width="5.5703125" style="30" customWidth="1"/>
    <col min="3" max="8" width="12.28515625" style="29" customWidth="1"/>
    <col min="9" max="109" width="9.140625" style="29"/>
    <col min="110" max="110" width="29.7109375" style="29" customWidth="1"/>
    <col min="111" max="111" width="6.5703125" style="29" customWidth="1"/>
    <col min="112" max="116" width="14.7109375" style="29" customWidth="1"/>
    <col min="117" max="117" width="5.7109375" style="29" customWidth="1"/>
    <col min="118" max="118" width="14.7109375" style="29" customWidth="1"/>
    <col min="119" max="365" width="9.140625" style="29"/>
    <col min="366" max="366" width="29.7109375" style="29" customWidth="1"/>
    <col min="367" max="367" width="6.5703125" style="29" customWidth="1"/>
    <col min="368" max="372" width="14.7109375" style="29" customWidth="1"/>
    <col min="373" max="373" width="5.7109375" style="29" customWidth="1"/>
    <col min="374" max="374" width="14.7109375" style="29" customWidth="1"/>
    <col min="375" max="621" width="9.140625" style="29"/>
    <col min="622" max="622" width="29.7109375" style="29" customWidth="1"/>
    <col min="623" max="623" width="6.5703125" style="29" customWidth="1"/>
    <col min="624" max="628" width="14.7109375" style="29" customWidth="1"/>
    <col min="629" max="629" width="5.7109375" style="29" customWidth="1"/>
    <col min="630" max="630" width="14.7109375" style="29" customWidth="1"/>
    <col min="631" max="877" width="9.140625" style="29"/>
    <col min="878" max="878" width="29.7109375" style="29" customWidth="1"/>
    <col min="879" max="879" width="6.5703125" style="29" customWidth="1"/>
    <col min="880" max="884" width="14.7109375" style="29" customWidth="1"/>
    <col min="885" max="885" width="5.7109375" style="29" customWidth="1"/>
    <col min="886" max="886" width="14.7109375" style="29" customWidth="1"/>
    <col min="887" max="1133" width="9.140625" style="29"/>
    <col min="1134" max="1134" width="29.7109375" style="29" customWidth="1"/>
    <col min="1135" max="1135" width="6.5703125" style="29" customWidth="1"/>
    <col min="1136" max="1140" width="14.7109375" style="29" customWidth="1"/>
    <col min="1141" max="1141" width="5.7109375" style="29" customWidth="1"/>
    <col min="1142" max="1142" width="14.7109375" style="29" customWidth="1"/>
    <col min="1143" max="1389" width="9.140625" style="29"/>
    <col min="1390" max="1390" width="29.7109375" style="29" customWidth="1"/>
    <col min="1391" max="1391" width="6.5703125" style="29" customWidth="1"/>
    <col min="1392" max="1396" width="14.7109375" style="29" customWidth="1"/>
    <col min="1397" max="1397" width="5.7109375" style="29" customWidth="1"/>
    <col min="1398" max="1398" width="14.7109375" style="29" customWidth="1"/>
    <col min="1399" max="1645" width="9.140625" style="29"/>
    <col min="1646" max="1646" width="29.7109375" style="29" customWidth="1"/>
    <col min="1647" max="1647" width="6.5703125" style="29" customWidth="1"/>
    <col min="1648" max="1652" width="14.7109375" style="29" customWidth="1"/>
    <col min="1653" max="1653" width="5.7109375" style="29" customWidth="1"/>
    <col min="1654" max="1654" width="14.7109375" style="29" customWidth="1"/>
    <col min="1655" max="1901" width="9.140625" style="29"/>
    <col min="1902" max="1902" width="29.7109375" style="29" customWidth="1"/>
    <col min="1903" max="1903" width="6.5703125" style="29" customWidth="1"/>
    <col min="1904" max="1908" width="14.7109375" style="29" customWidth="1"/>
    <col min="1909" max="1909" width="5.7109375" style="29" customWidth="1"/>
    <col min="1910" max="1910" width="14.7109375" style="29" customWidth="1"/>
    <col min="1911" max="2157" width="9.140625" style="29"/>
    <col min="2158" max="2158" width="29.7109375" style="29" customWidth="1"/>
    <col min="2159" max="2159" width="6.5703125" style="29" customWidth="1"/>
    <col min="2160" max="2164" width="14.7109375" style="29" customWidth="1"/>
    <col min="2165" max="2165" width="5.7109375" style="29" customWidth="1"/>
    <col min="2166" max="2166" width="14.7109375" style="29" customWidth="1"/>
    <col min="2167" max="2413" width="9.140625" style="29"/>
    <col min="2414" max="2414" width="29.7109375" style="29" customWidth="1"/>
    <col min="2415" max="2415" width="6.5703125" style="29" customWidth="1"/>
    <col min="2416" max="2420" width="14.7109375" style="29" customWidth="1"/>
    <col min="2421" max="2421" width="5.7109375" style="29" customWidth="1"/>
    <col min="2422" max="2422" width="14.7109375" style="29" customWidth="1"/>
    <col min="2423" max="2669" width="9.140625" style="29"/>
    <col min="2670" max="2670" width="29.7109375" style="29" customWidth="1"/>
    <col min="2671" max="2671" width="6.5703125" style="29" customWidth="1"/>
    <col min="2672" max="2676" width="14.7109375" style="29" customWidth="1"/>
    <col min="2677" max="2677" width="5.7109375" style="29" customWidth="1"/>
    <col min="2678" max="2678" width="14.7109375" style="29" customWidth="1"/>
    <col min="2679" max="2925" width="9.140625" style="29"/>
    <col min="2926" max="2926" width="29.7109375" style="29" customWidth="1"/>
    <col min="2927" max="2927" width="6.5703125" style="29" customWidth="1"/>
    <col min="2928" max="2932" width="14.7109375" style="29" customWidth="1"/>
    <col min="2933" max="2933" width="5.7109375" style="29" customWidth="1"/>
    <col min="2934" max="2934" width="14.7109375" style="29" customWidth="1"/>
    <col min="2935" max="3181" width="9.140625" style="29"/>
    <col min="3182" max="3182" width="29.7109375" style="29" customWidth="1"/>
    <col min="3183" max="3183" width="6.5703125" style="29" customWidth="1"/>
    <col min="3184" max="3188" width="14.7109375" style="29" customWidth="1"/>
    <col min="3189" max="3189" width="5.7109375" style="29" customWidth="1"/>
    <col min="3190" max="3190" width="14.7109375" style="29" customWidth="1"/>
    <col min="3191" max="3437" width="9.140625" style="29"/>
    <col min="3438" max="3438" width="29.7109375" style="29" customWidth="1"/>
    <col min="3439" max="3439" width="6.5703125" style="29" customWidth="1"/>
    <col min="3440" max="3444" width="14.7109375" style="29" customWidth="1"/>
    <col min="3445" max="3445" width="5.7109375" style="29" customWidth="1"/>
    <col min="3446" max="3446" width="14.7109375" style="29" customWidth="1"/>
    <col min="3447" max="3693" width="9.140625" style="29"/>
    <col min="3694" max="3694" width="29.7109375" style="29" customWidth="1"/>
    <col min="3695" max="3695" width="6.5703125" style="29" customWidth="1"/>
    <col min="3696" max="3700" width="14.7109375" style="29" customWidth="1"/>
    <col min="3701" max="3701" width="5.7109375" style="29" customWidth="1"/>
    <col min="3702" max="3702" width="14.7109375" style="29" customWidth="1"/>
    <col min="3703" max="3949" width="9.140625" style="29"/>
    <col min="3950" max="3950" width="29.7109375" style="29" customWidth="1"/>
    <col min="3951" max="3951" width="6.5703125" style="29" customWidth="1"/>
    <col min="3952" max="3956" width="14.7109375" style="29" customWidth="1"/>
    <col min="3957" max="3957" width="5.7109375" style="29" customWidth="1"/>
    <col min="3958" max="3958" width="14.7109375" style="29" customWidth="1"/>
    <col min="3959" max="4205" width="9.140625" style="29"/>
    <col min="4206" max="4206" width="29.7109375" style="29" customWidth="1"/>
    <col min="4207" max="4207" width="6.5703125" style="29" customWidth="1"/>
    <col min="4208" max="4212" width="14.7109375" style="29" customWidth="1"/>
    <col min="4213" max="4213" width="5.7109375" style="29" customWidth="1"/>
    <col min="4214" max="4214" width="14.7109375" style="29" customWidth="1"/>
    <col min="4215" max="4461" width="9.140625" style="29"/>
    <col min="4462" max="4462" width="29.7109375" style="29" customWidth="1"/>
    <col min="4463" max="4463" width="6.5703125" style="29" customWidth="1"/>
    <col min="4464" max="4468" width="14.7109375" style="29" customWidth="1"/>
    <col min="4469" max="4469" width="5.7109375" style="29" customWidth="1"/>
    <col min="4470" max="4470" width="14.7109375" style="29" customWidth="1"/>
    <col min="4471" max="4717" width="9.140625" style="29"/>
    <col min="4718" max="4718" width="29.7109375" style="29" customWidth="1"/>
    <col min="4719" max="4719" width="6.5703125" style="29" customWidth="1"/>
    <col min="4720" max="4724" width="14.7109375" style="29" customWidth="1"/>
    <col min="4725" max="4725" width="5.7109375" style="29" customWidth="1"/>
    <col min="4726" max="4726" width="14.7109375" style="29" customWidth="1"/>
    <col min="4727" max="4973" width="9.140625" style="29"/>
    <col min="4974" max="4974" width="29.7109375" style="29" customWidth="1"/>
    <col min="4975" max="4975" width="6.5703125" style="29" customWidth="1"/>
    <col min="4976" max="4980" width="14.7109375" style="29" customWidth="1"/>
    <col min="4981" max="4981" width="5.7109375" style="29" customWidth="1"/>
    <col min="4982" max="4982" width="14.7109375" style="29" customWidth="1"/>
    <col min="4983" max="5229" width="9.140625" style="29"/>
    <col min="5230" max="5230" width="29.7109375" style="29" customWidth="1"/>
    <col min="5231" max="5231" width="6.5703125" style="29" customWidth="1"/>
    <col min="5232" max="5236" width="14.7109375" style="29" customWidth="1"/>
    <col min="5237" max="5237" width="5.7109375" style="29" customWidth="1"/>
    <col min="5238" max="5238" width="14.7109375" style="29" customWidth="1"/>
    <col min="5239" max="5485" width="9.140625" style="29"/>
    <col min="5486" max="5486" width="29.7109375" style="29" customWidth="1"/>
    <col min="5487" max="5487" width="6.5703125" style="29" customWidth="1"/>
    <col min="5488" max="5492" width="14.7109375" style="29" customWidth="1"/>
    <col min="5493" max="5493" width="5.7109375" style="29" customWidth="1"/>
    <col min="5494" max="5494" width="14.7109375" style="29" customWidth="1"/>
    <col min="5495" max="5741" width="9.140625" style="29"/>
    <col min="5742" max="5742" width="29.7109375" style="29" customWidth="1"/>
    <col min="5743" max="5743" width="6.5703125" style="29" customWidth="1"/>
    <col min="5744" max="5748" width="14.7109375" style="29" customWidth="1"/>
    <col min="5749" max="5749" width="5.7109375" style="29" customWidth="1"/>
    <col min="5750" max="5750" width="14.7109375" style="29" customWidth="1"/>
    <col min="5751" max="5997" width="9.140625" style="29"/>
    <col min="5998" max="5998" width="29.7109375" style="29" customWidth="1"/>
    <col min="5999" max="5999" width="6.5703125" style="29" customWidth="1"/>
    <col min="6000" max="6004" width="14.7109375" style="29" customWidth="1"/>
    <col min="6005" max="6005" width="5.7109375" style="29" customWidth="1"/>
    <col min="6006" max="6006" width="14.7109375" style="29" customWidth="1"/>
    <col min="6007" max="6253" width="9.140625" style="29"/>
    <col min="6254" max="6254" width="29.7109375" style="29" customWidth="1"/>
    <col min="6255" max="6255" width="6.5703125" style="29" customWidth="1"/>
    <col min="6256" max="6260" width="14.7109375" style="29" customWidth="1"/>
    <col min="6261" max="6261" width="5.7109375" style="29" customWidth="1"/>
    <col min="6262" max="6262" width="14.7109375" style="29" customWidth="1"/>
    <col min="6263" max="6509" width="9.140625" style="29"/>
    <col min="6510" max="6510" width="29.7109375" style="29" customWidth="1"/>
    <col min="6511" max="6511" width="6.5703125" style="29" customWidth="1"/>
    <col min="6512" max="6516" width="14.7109375" style="29" customWidth="1"/>
    <col min="6517" max="6517" width="5.7109375" style="29" customWidth="1"/>
    <col min="6518" max="6518" width="14.7109375" style="29" customWidth="1"/>
    <col min="6519" max="6765" width="9.140625" style="29"/>
    <col min="6766" max="6766" width="29.7109375" style="29" customWidth="1"/>
    <col min="6767" max="6767" width="6.5703125" style="29" customWidth="1"/>
    <col min="6768" max="6772" width="14.7109375" style="29" customWidth="1"/>
    <col min="6773" max="6773" width="5.7109375" style="29" customWidth="1"/>
    <col min="6774" max="6774" width="14.7109375" style="29" customWidth="1"/>
    <col min="6775" max="7021" width="9.140625" style="29"/>
    <col min="7022" max="7022" width="29.7109375" style="29" customWidth="1"/>
    <col min="7023" max="7023" width="6.5703125" style="29" customWidth="1"/>
    <col min="7024" max="7028" width="14.7109375" style="29" customWidth="1"/>
    <col min="7029" max="7029" width="5.7109375" style="29" customWidth="1"/>
    <col min="7030" max="7030" width="14.7109375" style="29" customWidth="1"/>
    <col min="7031" max="7277" width="9.140625" style="29"/>
    <col min="7278" max="7278" width="29.7109375" style="29" customWidth="1"/>
    <col min="7279" max="7279" width="6.5703125" style="29" customWidth="1"/>
    <col min="7280" max="7284" width="14.7109375" style="29" customWidth="1"/>
    <col min="7285" max="7285" width="5.7109375" style="29" customWidth="1"/>
    <col min="7286" max="7286" width="14.7109375" style="29" customWidth="1"/>
    <col min="7287" max="7533" width="9.140625" style="29"/>
    <col min="7534" max="7534" width="29.7109375" style="29" customWidth="1"/>
    <col min="7535" max="7535" width="6.5703125" style="29" customWidth="1"/>
    <col min="7536" max="7540" width="14.7109375" style="29" customWidth="1"/>
    <col min="7541" max="7541" width="5.7109375" style="29" customWidth="1"/>
    <col min="7542" max="7542" width="14.7109375" style="29" customWidth="1"/>
    <col min="7543" max="7789" width="9.140625" style="29"/>
    <col min="7790" max="7790" width="29.7109375" style="29" customWidth="1"/>
    <col min="7791" max="7791" width="6.5703125" style="29" customWidth="1"/>
    <col min="7792" max="7796" width="14.7109375" style="29" customWidth="1"/>
    <col min="7797" max="7797" width="5.7109375" style="29" customWidth="1"/>
    <col min="7798" max="7798" width="14.7109375" style="29" customWidth="1"/>
    <col min="7799" max="8045" width="9.140625" style="29"/>
    <col min="8046" max="8046" width="29.7109375" style="29" customWidth="1"/>
    <col min="8047" max="8047" width="6.5703125" style="29" customWidth="1"/>
    <col min="8048" max="8052" width="14.7109375" style="29" customWidth="1"/>
    <col min="8053" max="8053" width="5.7109375" style="29" customWidth="1"/>
    <col min="8054" max="8054" width="14.7109375" style="29" customWidth="1"/>
    <col min="8055" max="8301" width="9.140625" style="29"/>
    <col min="8302" max="8302" width="29.7109375" style="29" customWidth="1"/>
    <col min="8303" max="8303" width="6.5703125" style="29" customWidth="1"/>
    <col min="8304" max="8308" width="14.7109375" style="29" customWidth="1"/>
    <col min="8309" max="8309" width="5.7109375" style="29" customWidth="1"/>
    <col min="8310" max="8310" width="14.7109375" style="29" customWidth="1"/>
    <col min="8311" max="8557" width="9.140625" style="29"/>
    <col min="8558" max="8558" width="29.7109375" style="29" customWidth="1"/>
    <col min="8559" max="8559" width="6.5703125" style="29" customWidth="1"/>
    <col min="8560" max="8564" width="14.7109375" style="29" customWidth="1"/>
    <col min="8565" max="8565" width="5.7109375" style="29" customWidth="1"/>
    <col min="8566" max="8566" width="14.7109375" style="29" customWidth="1"/>
    <col min="8567" max="8813" width="9.140625" style="29"/>
    <col min="8814" max="8814" width="29.7109375" style="29" customWidth="1"/>
    <col min="8815" max="8815" width="6.5703125" style="29" customWidth="1"/>
    <col min="8816" max="8820" width="14.7109375" style="29" customWidth="1"/>
    <col min="8821" max="8821" width="5.7109375" style="29" customWidth="1"/>
    <col min="8822" max="8822" width="14.7109375" style="29" customWidth="1"/>
    <col min="8823" max="9069" width="9.140625" style="29"/>
    <col min="9070" max="9070" width="29.7109375" style="29" customWidth="1"/>
    <col min="9071" max="9071" width="6.5703125" style="29" customWidth="1"/>
    <col min="9072" max="9076" width="14.7109375" style="29" customWidth="1"/>
    <col min="9077" max="9077" width="5.7109375" style="29" customWidth="1"/>
    <col min="9078" max="9078" width="14.7109375" style="29" customWidth="1"/>
    <col min="9079" max="9325" width="9.140625" style="29"/>
    <col min="9326" max="9326" width="29.7109375" style="29" customWidth="1"/>
    <col min="9327" max="9327" width="6.5703125" style="29" customWidth="1"/>
    <col min="9328" max="9332" width="14.7109375" style="29" customWidth="1"/>
    <col min="9333" max="9333" width="5.7109375" style="29" customWidth="1"/>
    <col min="9334" max="9334" width="14.7109375" style="29" customWidth="1"/>
    <col min="9335" max="9581" width="9.140625" style="29"/>
    <col min="9582" max="9582" width="29.7109375" style="29" customWidth="1"/>
    <col min="9583" max="9583" width="6.5703125" style="29" customWidth="1"/>
    <col min="9584" max="9588" width="14.7109375" style="29" customWidth="1"/>
    <col min="9589" max="9589" width="5.7109375" style="29" customWidth="1"/>
    <col min="9590" max="9590" width="14.7109375" style="29" customWidth="1"/>
    <col min="9591" max="9837" width="9.140625" style="29"/>
    <col min="9838" max="9838" width="29.7109375" style="29" customWidth="1"/>
    <col min="9839" max="9839" width="6.5703125" style="29" customWidth="1"/>
    <col min="9840" max="9844" width="14.7109375" style="29" customWidth="1"/>
    <col min="9845" max="9845" width="5.7109375" style="29" customWidth="1"/>
    <col min="9846" max="9846" width="14.7109375" style="29" customWidth="1"/>
    <col min="9847" max="10093" width="9.140625" style="29"/>
    <col min="10094" max="10094" width="29.7109375" style="29" customWidth="1"/>
    <col min="10095" max="10095" width="6.5703125" style="29" customWidth="1"/>
    <col min="10096" max="10100" width="14.7109375" style="29" customWidth="1"/>
    <col min="10101" max="10101" width="5.7109375" style="29" customWidth="1"/>
    <col min="10102" max="10102" width="14.7109375" style="29" customWidth="1"/>
    <col min="10103" max="10349" width="9.140625" style="29"/>
    <col min="10350" max="10350" width="29.7109375" style="29" customWidth="1"/>
    <col min="10351" max="10351" width="6.5703125" style="29" customWidth="1"/>
    <col min="10352" max="10356" width="14.7109375" style="29" customWidth="1"/>
    <col min="10357" max="10357" width="5.7109375" style="29" customWidth="1"/>
    <col min="10358" max="10358" width="14.7109375" style="29" customWidth="1"/>
    <col min="10359" max="10605" width="9.140625" style="29"/>
    <col min="10606" max="10606" width="29.7109375" style="29" customWidth="1"/>
    <col min="10607" max="10607" width="6.5703125" style="29" customWidth="1"/>
    <col min="10608" max="10612" width="14.7109375" style="29" customWidth="1"/>
    <col min="10613" max="10613" width="5.7109375" style="29" customWidth="1"/>
    <col min="10614" max="10614" width="14.7109375" style="29" customWidth="1"/>
    <col min="10615" max="10861" width="9.140625" style="29"/>
    <col min="10862" max="10862" width="29.7109375" style="29" customWidth="1"/>
    <col min="10863" max="10863" width="6.5703125" style="29" customWidth="1"/>
    <col min="10864" max="10868" width="14.7109375" style="29" customWidth="1"/>
    <col min="10869" max="10869" width="5.7109375" style="29" customWidth="1"/>
    <col min="10870" max="10870" width="14.7109375" style="29" customWidth="1"/>
    <col min="10871" max="11117" width="9.140625" style="29"/>
    <col min="11118" max="11118" width="29.7109375" style="29" customWidth="1"/>
    <col min="11119" max="11119" width="6.5703125" style="29" customWidth="1"/>
    <col min="11120" max="11124" width="14.7109375" style="29" customWidth="1"/>
    <col min="11125" max="11125" width="5.7109375" style="29" customWidth="1"/>
    <col min="11126" max="11126" width="14.7109375" style="29" customWidth="1"/>
    <col min="11127" max="11373" width="9.140625" style="29"/>
    <col min="11374" max="11374" width="29.7109375" style="29" customWidth="1"/>
    <col min="11375" max="11375" width="6.5703125" style="29" customWidth="1"/>
    <col min="11376" max="11380" width="14.7109375" style="29" customWidth="1"/>
    <col min="11381" max="11381" width="5.7109375" style="29" customWidth="1"/>
    <col min="11382" max="11382" width="14.7109375" style="29" customWidth="1"/>
    <col min="11383" max="11629" width="9.140625" style="29"/>
    <col min="11630" max="11630" width="29.7109375" style="29" customWidth="1"/>
    <col min="11631" max="11631" width="6.5703125" style="29" customWidth="1"/>
    <col min="11632" max="11636" width="14.7109375" style="29" customWidth="1"/>
    <col min="11637" max="11637" width="5.7109375" style="29" customWidth="1"/>
    <col min="11638" max="11638" width="14.7109375" style="29" customWidth="1"/>
    <col min="11639" max="11885" width="9.140625" style="29"/>
    <col min="11886" max="11886" width="29.7109375" style="29" customWidth="1"/>
    <col min="11887" max="11887" width="6.5703125" style="29" customWidth="1"/>
    <col min="11888" max="11892" width="14.7109375" style="29" customWidth="1"/>
    <col min="11893" max="11893" width="5.7109375" style="29" customWidth="1"/>
    <col min="11894" max="11894" width="14.7109375" style="29" customWidth="1"/>
    <col min="11895" max="12141" width="9.140625" style="29"/>
    <col min="12142" max="12142" width="29.7109375" style="29" customWidth="1"/>
    <col min="12143" max="12143" width="6.5703125" style="29" customWidth="1"/>
    <col min="12144" max="12148" width="14.7109375" style="29" customWidth="1"/>
    <col min="12149" max="12149" width="5.7109375" style="29" customWidth="1"/>
    <col min="12150" max="12150" width="14.7109375" style="29" customWidth="1"/>
    <col min="12151" max="12397" width="9.140625" style="29"/>
    <col min="12398" max="12398" width="29.7109375" style="29" customWidth="1"/>
    <col min="12399" max="12399" width="6.5703125" style="29" customWidth="1"/>
    <col min="12400" max="12404" width="14.7109375" style="29" customWidth="1"/>
    <col min="12405" max="12405" width="5.7109375" style="29" customWidth="1"/>
    <col min="12406" max="12406" width="14.7109375" style="29" customWidth="1"/>
    <col min="12407" max="12653" width="9.140625" style="29"/>
    <col min="12654" max="12654" width="29.7109375" style="29" customWidth="1"/>
    <col min="12655" max="12655" width="6.5703125" style="29" customWidth="1"/>
    <col min="12656" max="12660" width="14.7109375" style="29" customWidth="1"/>
    <col min="12661" max="12661" width="5.7109375" style="29" customWidth="1"/>
    <col min="12662" max="12662" width="14.7109375" style="29" customWidth="1"/>
    <col min="12663" max="12909" width="9.140625" style="29"/>
    <col min="12910" max="12910" width="29.7109375" style="29" customWidth="1"/>
    <col min="12911" max="12911" width="6.5703125" style="29" customWidth="1"/>
    <col min="12912" max="12916" width="14.7109375" style="29" customWidth="1"/>
    <col min="12917" max="12917" width="5.7109375" style="29" customWidth="1"/>
    <col min="12918" max="12918" width="14.7109375" style="29" customWidth="1"/>
    <col min="12919" max="13165" width="9.140625" style="29"/>
    <col min="13166" max="13166" width="29.7109375" style="29" customWidth="1"/>
    <col min="13167" max="13167" width="6.5703125" style="29" customWidth="1"/>
    <col min="13168" max="13172" width="14.7109375" style="29" customWidth="1"/>
    <col min="13173" max="13173" width="5.7109375" style="29" customWidth="1"/>
    <col min="13174" max="13174" width="14.7109375" style="29" customWidth="1"/>
    <col min="13175" max="13421" width="9.140625" style="29"/>
    <col min="13422" max="13422" width="29.7109375" style="29" customWidth="1"/>
    <col min="13423" max="13423" width="6.5703125" style="29" customWidth="1"/>
    <col min="13424" max="13428" width="14.7109375" style="29" customWidth="1"/>
    <col min="13429" max="13429" width="5.7109375" style="29" customWidth="1"/>
    <col min="13430" max="13430" width="14.7109375" style="29" customWidth="1"/>
    <col min="13431" max="13677" width="9.140625" style="29"/>
    <col min="13678" max="13678" width="29.7109375" style="29" customWidth="1"/>
    <col min="13679" max="13679" width="6.5703125" style="29" customWidth="1"/>
    <col min="13680" max="13684" width="14.7109375" style="29" customWidth="1"/>
    <col min="13685" max="13685" width="5.7109375" style="29" customWidth="1"/>
    <col min="13686" max="13686" width="14.7109375" style="29" customWidth="1"/>
    <col min="13687" max="13933" width="9.140625" style="29"/>
    <col min="13934" max="13934" width="29.7109375" style="29" customWidth="1"/>
    <col min="13935" max="13935" width="6.5703125" style="29" customWidth="1"/>
    <col min="13936" max="13940" width="14.7109375" style="29" customWidth="1"/>
    <col min="13941" max="13941" width="5.7109375" style="29" customWidth="1"/>
    <col min="13942" max="13942" width="14.7109375" style="29" customWidth="1"/>
    <col min="13943" max="14189" width="9.140625" style="29"/>
    <col min="14190" max="14190" width="29.7109375" style="29" customWidth="1"/>
    <col min="14191" max="14191" width="6.5703125" style="29" customWidth="1"/>
    <col min="14192" max="14196" width="14.7109375" style="29" customWidth="1"/>
    <col min="14197" max="14197" width="5.7109375" style="29" customWidth="1"/>
    <col min="14198" max="14198" width="14.7109375" style="29" customWidth="1"/>
    <col min="14199" max="14445" width="9.140625" style="29"/>
    <col min="14446" max="14446" width="29.7109375" style="29" customWidth="1"/>
    <col min="14447" max="14447" width="6.5703125" style="29" customWidth="1"/>
    <col min="14448" max="14452" width="14.7109375" style="29" customWidth="1"/>
    <col min="14453" max="14453" width="5.7109375" style="29" customWidth="1"/>
    <col min="14454" max="14454" width="14.7109375" style="29" customWidth="1"/>
    <col min="14455" max="14701" width="9.140625" style="29"/>
    <col min="14702" max="14702" width="29.7109375" style="29" customWidth="1"/>
    <col min="14703" max="14703" width="6.5703125" style="29" customWidth="1"/>
    <col min="14704" max="14708" width="14.7109375" style="29" customWidth="1"/>
    <col min="14709" max="14709" width="5.7109375" style="29" customWidth="1"/>
    <col min="14710" max="14710" width="14.7109375" style="29" customWidth="1"/>
    <col min="14711" max="14957" width="9.140625" style="29"/>
    <col min="14958" max="14958" width="29.7109375" style="29" customWidth="1"/>
    <col min="14959" max="14959" width="6.5703125" style="29" customWidth="1"/>
    <col min="14960" max="14964" width="14.7109375" style="29" customWidth="1"/>
    <col min="14965" max="14965" width="5.7109375" style="29" customWidth="1"/>
    <col min="14966" max="14966" width="14.7109375" style="29" customWidth="1"/>
    <col min="14967" max="15213" width="9.140625" style="29"/>
    <col min="15214" max="15214" width="29.7109375" style="29" customWidth="1"/>
    <col min="15215" max="15215" width="6.5703125" style="29" customWidth="1"/>
    <col min="15216" max="15220" width="14.7109375" style="29" customWidth="1"/>
    <col min="15221" max="15221" width="5.7109375" style="29" customWidth="1"/>
    <col min="15222" max="15222" width="14.7109375" style="29" customWidth="1"/>
    <col min="15223" max="15469" width="9.140625" style="29"/>
    <col min="15470" max="15470" width="29.7109375" style="29" customWidth="1"/>
    <col min="15471" max="15471" width="6.5703125" style="29" customWidth="1"/>
    <col min="15472" max="15476" width="14.7109375" style="29" customWidth="1"/>
    <col min="15477" max="15477" width="5.7109375" style="29" customWidth="1"/>
    <col min="15478" max="15478" width="14.7109375" style="29" customWidth="1"/>
    <col min="15479" max="15725" width="9.140625" style="29"/>
    <col min="15726" max="15726" width="29.7109375" style="29" customWidth="1"/>
    <col min="15727" max="15727" width="6.5703125" style="29" customWidth="1"/>
    <col min="15728" max="15732" width="14.7109375" style="29" customWidth="1"/>
    <col min="15733" max="15733" width="5.7109375" style="29" customWidth="1"/>
    <col min="15734" max="15734" width="14.7109375" style="29" customWidth="1"/>
    <col min="15735" max="15981" width="9.140625" style="29"/>
    <col min="15982" max="15982" width="29.7109375" style="29" customWidth="1"/>
    <col min="15983" max="15983" width="6.5703125" style="29" customWidth="1"/>
    <col min="15984" max="15988" width="14.7109375" style="29" customWidth="1"/>
    <col min="15989" max="15989" width="5.7109375" style="29" customWidth="1"/>
    <col min="15990" max="15990" width="14.7109375" style="29" customWidth="1"/>
    <col min="15991" max="16384" width="9.140625" style="29"/>
  </cols>
  <sheetData>
    <row r="1" spans="1:8" x14ac:dyDescent="0.25">
      <c r="A1" s="61" t="s">
        <v>78</v>
      </c>
      <c r="B1" s="62"/>
      <c r="C1" s="62"/>
      <c r="D1" s="62"/>
      <c r="E1" s="62"/>
      <c r="F1" s="62"/>
      <c r="G1" s="62"/>
      <c r="H1" s="62"/>
    </row>
    <row r="2" spans="1:8" s="57" customFormat="1" ht="37.5" customHeight="1" x14ac:dyDescent="0.25">
      <c r="A2" s="56"/>
      <c r="B2" s="56"/>
      <c r="C2" s="20" t="s">
        <v>56</v>
      </c>
      <c r="D2" s="20" t="s">
        <v>1</v>
      </c>
      <c r="E2" s="20" t="s">
        <v>19</v>
      </c>
      <c r="F2" s="20" t="s">
        <v>70</v>
      </c>
      <c r="G2" s="20" t="s">
        <v>79</v>
      </c>
      <c r="H2" s="20" t="s">
        <v>80</v>
      </c>
    </row>
    <row r="3" spans="1:8" s="30" customFormat="1" ht="15" customHeight="1" x14ac:dyDescent="0.25">
      <c r="A3" s="21"/>
      <c r="B3" s="21" t="s">
        <v>57</v>
      </c>
      <c r="C3" s="21"/>
      <c r="D3" s="21"/>
      <c r="E3" s="21"/>
      <c r="F3" s="21"/>
      <c r="G3" s="21"/>
      <c r="H3" s="22"/>
    </row>
    <row r="4" spans="1:8" ht="15" customHeight="1" x14ac:dyDescent="0.25">
      <c r="A4" s="31" t="s">
        <v>2</v>
      </c>
      <c r="B4" s="22"/>
      <c r="C4" s="32"/>
      <c r="D4" s="32"/>
      <c r="E4" s="32"/>
      <c r="F4" s="32"/>
      <c r="G4" s="32"/>
      <c r="H4" s="31"/>
    </row>
    <row r="5" spans="1:8" x14ac:dyDescent="0.25">
      <c r="A5" s="32" t="s">
        <v>58</v>
      </c>
      <c r="B5" s="23" t="s">
        <v>59</v>
      </c>
      <c r="C5" s="33">
        <v>17176</v>
      </c>
      <c r="D5" s="27">
        <v>50546</v>
      </c>
      <c r="E5" s="27">
        <v>46626</v>
      </c>
      <c r="F5" s="27">
        <v>127485</v>
      </c>
      <c r="G5" s="27">
        <v>7009</v>
      </c>
      <c r="H5" s="34">
        <v>248842</v>
      </c>
    </row>
    <row r="6" spans="1:8" x14ac:dyDescent="0.25">
      <c r="A6" s="32" t="s">
        <v>71</v>
      </c>
      <c r="B6" s="23" t="s">
        <v>59</v>
      </c>
      <c r="C6" s="33">
        <v>221797</v>
      </c>
      <c r="D6" s="27">
        <v>108720</v>
      </c>
      <c r="E6" s="27">
        <v>345911</v>
      </c>
      <c r="F6" s="27">
        <v>628717</v>
      </c>
      <c r="G6" s="27">
        <v>97836</v>
      </c>
      <c r="H6" s="34">
        <v>1402981</v>
      </c>
    </row>
    <row r="7" spans="1:8" x14ac:dyDescent="0.25">
      <c r="A7" s="32" t="s">
        <v>60</v>
      </c>
      <c r="B7" s="23" t="s">
        <v>61</v>
      </c>
      <c r="C7" s="35">
        <v>214328</v>
      </c>
      <c r="D7" s="36">
        <v>73587</v>
      </c>
      <c r="E7" s="36">
        <v>322225</v>
      </c>
      <c r="F7" s="36">
        <v>549619</v>
      </c>
      <c r="G7" s="36">
        <v>95775</v>
      </c>
      <c r="H7" s="37">
        <v>1255534</v>
      </c>
    </row>
    <row r="8" spans="1:8" x14ac:dyDescent="0.25">
      <c r="A8" s="32" t="s">
        <v>6</v>
      </c>
      <c r="B8" s="23" t="s">
        <v>59</v>
      </c>
      <c r="C8" s="38">
        <v>12.9</v>
      </c>
      <c r="D8" s="38">
        <v>2.2000000000000002</v>
      </c>
      <c r="E8" s="38">
        <v>7.384497347538252</v>
      </c>
      <c r="F8" s="39">
        <v>4.9000000000000004</v>
      </c>
      <c r="G8" s="39">
        <v>14</v>
      </c>
      <c r="H8" s="40">
        <v>5.6004289647761993</v>
      </c>
    </row>
    <row r="9" spans="1:8" x14ac:dyDescent="0.25">
      <c r="A9" s="32"/>
      <c r="B9" s="21"/>
      <c r="C9" s="41"/>
      <c r="D9" s="41"/>
      <c r="E9" s="41"/>
      <c r="F9" s="41"/>
      <c r="G9" s="41"/>
      <c r="H9" s="42"/>
    </row>
    <row r="10" spans="1:8" x14ac:dyDescent="0.25">
      <c r="A10" s="31" t="s">
        <v>7</v>
      </c>
      <c r="B10" s="22"/>
      <c r="C10" s="43"/>
      <c r="D10" s="43"/>
      <c r="E10" s="43"/>
      <c r="F10" s="43"/>
      <c r="G10" s="43"/>
      <c r="H10" s="44"/>
    </row>
    <row r="11" spans="1:8" x14ac:dyDescent="0.25">
      <c r="A11" s="32" t="s">
        <v>48</v>
      </c>
      <c r="B11" s="23" t="s">
        <v>62</v>
      </c>
      <c r="C11" s="45">
        <v>233805</v>
      </c>
      <c r="D11" s="26">
        <v>15358</v>
      </c>
      <c r="E11" s="45">
        <v>148135</v>
      </c>
      <c r="F11" s="45">
        <v>203829</v>
      </c>
      <c r="G11" s="46">
        <v>63349.04092231</v>
      </c>
      <c r="H11" s="47">
        <v>664476</v>
      </c>
    </row>
    <row r="12" spans="1:8" x14ac:dyDescent="0.25">
      <c r="A12" s="48" t="s">
        <v>75</v>
      </c>
      <c r="B12" s="25" t="s">
        <v>59</v>
      </c>
      <c r="C12" s="45">
        <v>221797</v>
      </c>
      <c r="D12" s="49">
        <v>108720</v>
      </c>
      <c r="E12" s="45">
        <v>345911</v>
      </c>
      <c r="F12" s="45">
        <v>691772</v>
      </c>
      <c r="G12" s="45" t="s">
        <v>15</v>
      </c>
      <c r="H12" s="47">
        <v>1368200</v>
      </c>
    </row>
    <row r="13" spans="1:8" x14ac:dyDescent="0.25">
      <c r="A13" s="32" t="s">
        <v>63</v>
      </c>
      <c r="B13" s="23" t="s">
        <v>62</v>
      </c>
      <c r="C13" s="45">
        <v>201316</v>
      </c>
      <c r="D13" s="45">
        <v>16126</v>
      </c>
      <c r="E13" s="45">
        <v>36029</v>
      </c>
      <c r="F13" s="45">
        <v>151764</v>
      </c>
      <c r="G13" s="46">
        <v>23379.464815990003</v>
      </c>
      <c r="H13" s="47">
        <v>428614</v>
      </c>
    </row>
    <row r="14" spans="1:8" x14ac:dyDescent="0.25">
      <c r="A14" s="32" t="s">
        <v>64</v>
      </c>
      <c r="B14" s="23" t="s">
        <v>62</v>
      </c>
      <c r="C14" s="45">
        <v>93116</v>
      </c>
      <c r="D14" s="28">
        <v>6176</v>
      </c>
      <c r="E14" s="45">
        <v>19214</v>
      </c>
      <c r="F14" s="45">
        <v>61894</v>
      </c>
      <c r="G14" s="46">
        <v>9299.5145759000043</v>
      </c>
      <c r="H14" s="47">
        <v>189699.51457590002</v>
      </c>
    </row>
    <row r="15" spans="1:8" x14ac:dyDescent="0.25">
      <c r="A15" s="50" t="s">
        <v>11</v>
      </c>
      <c r="B15" s="23"/>
      <c r="C15" s="51"/>
      <c r="D15" s="51"/>
      <c r="E15" s="51"/>
      <c r="F15" s="51"/>
      <c r="G15" s="51"/>
      <c r="H15" s="52"/>
    </row>
    <row r="16" spans="1:8" x14ac:dyDescent="0.25">
      <c r="A16" s="53" t="s">
        <v>65</v>
      </c>
      <c r="B16" s="23" t="s">
        <v>62</v>
      </c>
      <c r="C16" s="45">
        <v>81455</v>
      </c>
      <c r="D16" s="28">
        <v>2669</v>
      </c>
      <c r="E16" s="26">
        <v>7693.6809999999987</v>
      </c>
      <c r="F16" s="36">
        <v>34554.432000000001</v>
      </c>
      <c r="G16" s="46">
        <v>6096.8914215700033</v>
      </c>
      <c r="H16" s="47">
        <f>SUM(C16:G16)</f>
        <v>132469.00442156999</v>
      </c>
    </row>
    <row r="17" spans="1:8" x14ac:dyDescent="0.25">
      <c r="A17" s="53" t="s">
        <v>66</v>
      </c>
      <c r="B17" s="23" t="s">
        <v>62</v>
      </c>
      <c r="C17" s="45">
        <v>11661</v>
      </c>
      <c r="D17" s="27">
        <v>3508</v>
      </c>
      <c r="E17" s="45">
        <v>11520</v>
      </c>
      <c r="F17" s="27">
        <v>27339</v>
      </c>
      <c r="G17" s="46">
        <v>3202.62315433</v>
      </c>
      <c r="H17" s="47">
        <v>57231</v>
      </c>
    </row>
    <row r="18" spans="1:8" x14ac:dyDescent="0.25">
      <c r="A18" s="32"/>
      <c r="B18" s="21"/>
      <c r="C18" s="43"/>
      <c r="D18" s="43"/>
      <c r="E18" s="43"/>
      <c r="F18" s="43"/>
      <c r="G18" s="43"/>
      <c r="H18" s="44"/>
    </row>
    <row r="19" spans="1:8" x14ac:dyDescent="0.25">
      <c r="A19" s="32" t="s">
        <v>14</v>
      </c>
      <c r="B19" s="23" t="s">
        <v>67</v>
      </c>
      <c r="C19" s="39">
        <v>12.5</v>
      </c>
      <c r="D19" s="39">
        <v>56.8</v>
      </c>
      <c r="E19" s="39">
        <v>60</v>
      </c>
      <c r="F19" s="39">
        <v>44.2</v>
      </c>
      <c r="G19" s="39">
        <v>34.4</v>
      </c>
      <c r="H19" s="54">
        <v>30.169093095613409</v>
      </c>
    </row>
    <row r="20" spans="1:8" x14ac:dyDescent="0.25">
      <c r="A20" s="32"/>
      <c r="B20" s="23"/>
      <c r="C20" s="43"/>
      <c r="D20" s="43"/>
      <c r="E20" s="43"/>
      <c r="F20" s="43"/>
      <c r="G20" s="43"/>
      <c r="H20" s="44"/>
    </row>
    <row r="21" spans="1:8" x14ac:dyDescent="0.25">
      <c r="A21" s="32" t="s">
        <v>72</v>
      </c>
      <c r="B21" s="23" t="s">
        <v>68</v>
      </c>
      <c r="C21" s="45">
        <v>1054140</v>
      </c>
      <c r="D21" s="45">
        <v>141262</v>
      </c>
      <c r="E21" s="45">
        <v>428246</v>
      </c>
      <c r="F21" s="45">
        <v>294648</v>
      </c>
      <c r="G21" s="45" t="s">
        <v>15</v>
      </c>
      <c r="H21" s="47">
        <v>439356</v>
      </c>
    </row>
    <row r="22" spans="1:8" x14ac:dyDescent="0.25">
      <c r="A22" s="32" t="s">
        <v>73</v>
      </c>
      <c r="B22" s="23" t="s">
        <v>68</v>
      </c>
      <c r="C22" s="45">
        <v>419825</v>
      </c>
      <c r="D22" s="45">
        <v>56806</v>
      </c>
      <c r="E22" s="45">
        <v>55546</v>
      </c>
      <c r="F22" s="45">
        <v>89472</v>
      </c>
      <c r="G22" s="45" t="s">
        <v>15</v>
      </c>
      <c r="H22" s="47">
        <v>131852</v>
      </c>
    </row>
    <row r="23" spans="1:8" x14ac:dyDescent="0.25">
      <c r="A23" s="32"/>
      <c r="B23" s="21"/>
      <c r="C23" s="43"/>
      <c r="D23" s="43"/>
      <c r="E23" s="43"/>
      <c r="F23" s="43"/>
      <c r="G23" s="43"/>
      <c r="H23" s="44"/>
    </row>
    <row r="24" spans="1:8" x14ac:dyDescent="0.25">
      <c r="A24" s="32" t="s">
        <v>16</v>
      </c>
      <c r="B24" s="21" t="s">
        <v>67</v>
      </c>
      <c r="C24" s="39">
        <v>39.799999999999997</v>
      </c>
      <c r="D24" s="39">
        <v>40.200000000000003</v>
      </c>
      <c r="E24" s="39">
        <v>13</v>
      </c>
      <c r="F24" s="39">
        <v>30.4</v>
      </c>
      <c r="G24" s="39">
        <v>14.7</v>
      </c>
      <c r="H24" s="54">
        <v>28.548779546721843</v>
      </c>
    </row>
    <row r="25" spans="1:8" x14ac:dyDescent="0.25">
      <c r="A25" s="32" t="s">
        <v>17</v>
      </c>
      <c r="B25" s="21" t="s">
        <v>67</v>
      </c>
      <c r="C25" s="39">
        <v>34.839170313462262</v>
      </c>
      <c r="D25" s="39">
        <v>17.399999999999999</v>
      </c>
      <c r="E25" s="39">
        <v>5.2</v>
      </c>
      <c r="F25" s="39">
        <v>17</v>
      </c>
      <c r="G25" s="39">
        <v>9.6</v>
      </c>
      <c r="H25" s="54">
        <v>19.899999999999999</v>
      </c>
    </row>
    <row r="26" spans="1:8" x14ac:dyDescent="0.25">
      <c r="A26" s="55"/>
      <c r="B26" s="24"/>
      <c r="C26" s="55"/>
      <c r="D26" s="55"/>
      <c r="E26" s="55"/>
      <c r="F26" s="55"/>
      <c r="G26" s="55"/>
      <c r="H26" s="55"/>
    </row>
    <row r="27" spans="1:8" ht="15" customHeight="1" x14ac:dyDescent="0.25">
      <c r="A27" s="63" t="s">
        <v>81</v>
      </c>
      <c r="B27" s="64"/>
      <c r="C27" s="64"/>
      <c r="D27" s="64"/>
      <c r="E27" s="64"/>
      <c r="F27" s="64"/>
      <c r="G27" s="64"/>
      <c r="H27" s="64"/>
    </row>
    <row r="28" spans="1:8" ht="15" customHeight="1" x14ac:dyDescent="0.25">
      <c r="A28" s="65" t="s">
        <v>77</v>
      </c>
      <c r="B28" s="66"/>
      <c r="C28" s="66"/>
      <c r="D28" s="66"/>
      <c r="E28" s="66"/>
      <c r="F28" s="66"/>
      <c r="G28" s="66"/>
      <c r="H28" s="66"/>
    </row>
    <row r="29" spans="1:8" ht="15" customHeight="1" x14ac:dyDescent="0.25">
      <c r="A29" s="65" t="s">
        <v>76</v>
      </c>
      <c r="B29" s="66"/>
      <c r="C29" s="66"/>
      <c r="D29" s="66"/>
      <c r="E29" s="66"/>
      <c r="F29" s="66"/>
      <c r="G29" s="66"/>
      <c r="H29" s="66"/>
    </row>
    <row r="30" spans="1:8" ht="15" customHeight="1" x14ac:dyDescent="0.25">
      <c r="A30" s="59" t="s">
        <v>74</v>
      </c>
      <c r="B30" s="60"/>
      <c r="C30" s="60"/>
      <c r="D30" s="60"/>
      <c r="E30" s="60"/>
      <c r="F30" s="60"/>
      <c r="G30" s="60"/>
      <c r="H30" s="60"/>
    </row>
    <row r="31" spans="1:8" ht="15" customHeight="1" x14ac:dyDescent="0.25">
      <c r="A31" s="58" t="s">
        <v>82</v>
      </c>
      <c r="B31" s="58"/>
      <c r="C31" s="58"/>
      <c r="D31" s="58"/>
      <c r="E31" s="58"/>
      <c r="F31" s="58"/>
      <c r="G31" s="58"/>
      <c r="H31" s="58"/>
    </row>
  </sheetData>
  <mergeCells count="6">
    <mergeCell ref="A31:H31"/>
    <mergeCell ref="A30:H30"/>
    <mergeCell ref="A1:H1"/>
    <mergeCell ref="A27:H27"/>
    <mergeCell ref="A28:H28"/>
    <mergeCell ref="A29:H29"/>
  </mergeCells>
  <pageMargins left="0" right="0" top="0.59055118110236227" bottom="0.98425196850393704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M3:O9"/>
  <sheetViews>
    <sheetView workbookViewId="0">
      <selection activeCell="C34" sqref="C34"/>
    </sheetView>
  </sheetViews>
  <sheetFormatPr defaultRowHeight="15" x14ac:dyDescent="0.25"/>
  <cols>
    <col min="1" max="1" width="46.7109375" customWidth="1"/>
  </cols>
  <sheetData>
    <row r="3" spans="13:15" x14ac:dyDescent="0.25">
      <c r="N3" t="s">
        <v>8</v>
      </c>
    </row>
    <row r="4" spans="13:15" x14ac:dyDescent="0.25">
      <c r="M4" t="s">
        <v>18</v>
      </c>
      <c r="N4" s="1">
        <v>112300</v>
      </c>
      <c r="O4" s="3">
        <f>N4/$N$9</f>
        <v>0.29809068008738332</v>
      </c>
    </row>
    <row r="5" spans="13:15" x14ac:dyDescent="0.25">
      <c r="M5" t="s">
        <v>1</v>
      </c>
      <c r="N5" s="1">
        <v>9316</v>
      </c>
      <c r="O5" s="3">
        <f t="shared" ref="O5:O9" si="0">N5/$N$9</f>
        <v>2.4728519819181324E-2</v>
      </c>
    </row>
    <row r="6" spans="13:15" x14ac:dyDescent="0.25">
      <c r="M6" t="s">
        <v>19</v>
      </c>
      <c r="N6" s="1">
        <v>102965</v>
      </c>
      <c r="O6" s="3">
        <f t="shared" si="0"/>
        <v>0.27331172640425133</v>
      </c>
    </row>
    <row r="7" spans="13:15" x14ac:dyDescent="0.25">
      <c r="M7" t="s">
        <v>20</v>
      </c>
      <c r="N7" s="1">
        <v>101547</v>
      </c>
      <c r="O7" s="3">
        <f t="shared" si="0"/>
        <v>0.26954776750519599</v>
      </c>
    </row>
    <row r="8" spans="13:15" x14ac:dyDescent="0.25">
      <c r="M8" t="s">
        <v>21</v>
      </c>
      <c r="N8" s="1">
        <v>50603</v>
      </c>
      <c r="O8" s="3">
        <f t="shared" si="0"/>
        <v>0.13432130618398805</v>
      </c>
    </row>
    <row r="9" spans="13:15" x14ac:dyDescent="0.25">
      <c r="M9" t="s">
        <v>0</v>
      </c>
      <c r="N9" s="1">
        <v>376731</v>
      </c>
      <c r="O9" s="3">
        <f t="shared" si="0"/>
        <v>1</v>
      </c>
    </row>
  </sheetData>
  <pageMargins left="0.7" right="0.7" top="0.75" bottom="0.75" header="0.3" footer="0.3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L1:T35"/>
  <sheetViews>
    <sheetView workbookViewId="0">
      <selection activeCell="G34" sqref="G34"/>
    </sheetView>
  </sheetViews>
  <sheetFormatPr defaultRowHeight="15" x14ac:dyDescent="0.25"/>
  <cols>
    <col min="1" max="1" width="49.7109375" customWidth="1"/>
    <col min="2" max="2" width="4.42578125" customWidth="1"/>
  </cols>
  <sheetData>
    <row r="1" spans="12:19" ht="15" customHeight="1" x14ac:dyDescent="0.25"/>
    <row r="2" spans="12:19" ht="15" customHeight="1" x14ac:dyDescent="0.25"/>
    <row r="3" spans="12:19" ht="15" customHeight="1" x14ac:dyDescent="0.25"/>
    <row r="4" spans="12:19" ht="15" customHeight="1" x14ac:dyDescent="0.25"/>
    <row r="5" spans="12:19" ht="15" customHeight="1" x14ac:dyDescent="0.25">
      <c r="M5" t="s">
        <v>14</v>
      </c>
    </row>
    <row r="6" spans="12:19" ht="15" customHeight="1" x14ac:dyDescent="0.25">
      <c r="L6" t="s">
        <v>69</v>
      </c>
      <c r="M6" s="17">
        <f>S35</f>
        <v>42.088318295639731</v>
      </c>
      <c r="O6" s="7"/>
      <c r="P6" s="3"/>
      <c r="S6" s="3"/>
    </row>
    <row r="7" spans="12:19" ht="15" customHeight="1" x14ac:dyDescent="0.25">
      <c r="L7" t="s">
        <v>18</v>
      </c>
      <c r="M7" s="7">
        <v>25.618962578131345</v>
      </c>
      <c r="O7" s="7"/>
      <c r="P7" s="3"/>
      <c r="S7" s="3"/>
    </row>
    <row r="8" spans="12:19" ht="15" customHeight="1" x14ac:dyDescent="0.25">
      <c r="L8" t="s">
        <v>21</v>
      </c>
      <c r="M8" s="7">
        <v>33.003708281829418</v>
      </c>
      <c r="O8" s="7"/>
      <c r="P8" s="3"/>
      <c r="S8" s="3"/>
    </row>
    <row r="9" spans="12:19" ht="15" customHeight="1" x14ac:dyDescent="0.25">
      <c r="L9" t="s">
        <v>20</v>
      </c>
      <c r="M9" s="7">
        <v>53.636981645139358</v>
      </c>
      <c r="O9" s="7"/>
      <c r="P9" s="3"/>
      <c r="S9" s="3"/>
    </row>
    <row r="10" spans="12:19" ht="15" customHeight="1" x14ac:dyDescent="0.25">
      <c r="L10" t="s">
        <v>1</v>
      </c>
      <c r="M10" s="7">
        <v>58.548914659530183</v>
      </c>
      <c r="O10" s="7"/>
      <c r="P10" s="3"/>
      <c r="S10" s="3"/>
    </row>
    <row r="11" spans="12:19" ht="15" customHeight="1" x14ac:dyDescent="0.25">
      <c r="L11" t="s">
        <v>19</v>
      </c>
      <c r="M11" s="7">
        <v>59.602823777792437</v>
      </c>
      <c r="O11" s="7"/>
      <c r="P11" s="3"/>
      <c r="S11" s="3"/>
    </row>
    <row r="12" spans="12:19" ht="15" customHeight="1" x14ac:dyDescent="0.25"/>
    <row r="13" spans="12:19" ht="15" customHeight="1" x14ac:dyDescent="0.25"/>
    <row r="14" spans="12:19" ht="15" customHeight="1" x14ac:dyDescent="0.25"/>
    <row r="15" spans="12:19" ht="15" customHeight="1" x14ac:dyDescent="0.25"/>
    <row r="16" spans="12:19" ht="15" customHeight="1" x14ac:dyDescent="0.25"/>
    <row r="27" spans="13:20" x14ac:dyDescent="0.25">
      <c r="M27" s="18"/>
      <c r="N27" s="19" t="s">
        <v>18</v>
      </c>
      <c r="O27" s="19" t="s">
        <v>1</v>
      </c>
      <c r="P27" s="19" t="s">
        <v>19</v>
      </c>
      <c r="Q27" s="19" t="s">
        <v>20</v>
      </c>
      <c r="R27" s="19" t="s">
        <v>21</v>
      </c>
      <c r="S27" s="19" t="s">
        <v>0</v>
      </c>
      <c r="T27" s="15"/>
    </row>
    <row r="28" spans="13:20" x14ac:dyDescent="0.25">
      <c r="M28" s="18" t="s">
        <v>7</v>
      </c>
      <c r="N28" s="18"/>
      <c r="O28" s="18"/>
      <c r="P28" s="18"/>
      <c r="Q28" s="18"/>
      <c r="R28" s="18"/>
      <c r="S28" s="18"/>
    </row>
    <row r="29" spans="13:20" x14ac:dyDescent="0.25">
      <c r="M29" s="18" t="s">
        <v>8</v>
      </c>
      <c r="N29" s="18">
        <v>112300</v>
      </c>
      <c r="O29" s="18">
        <v>9316</v>
      </c>
      <c r="P29" s="18">
        <v>102965</v>
      </c>
      <c r="Q29" s="18">
        <v>101547</v>
      </c>
      <c r="R29" s="18">
        <v>50603</v>
      </c>
      <c r="S29" s="18">
        <v>376731</v>
      </c>
    </row>
    <row r="30" spans="13:20" x14ac:dyDescent="0.25">
      <c r="M30" s="18" t="s">
        <v>9</v>
      </c>
      <c r="N30" s="18">
        <v>105950</v>
      </c>
      <c r="O30" s="18">
        <v>8501</v>
      </c>
      <c r="P30" s="18">
        <v>29852</v>
      </c>
      <c r="Q30" s="18">
        <v>81959</v>
      </c>
      <c r="R30" s="18">
        <v>22669</v>
      </c>
      <c r="S30" s="18">
        <v>248931</v>
      </c>
    </row>
    <row r="31" spans="13:20" x14ac:dyDescent="0.25">
      <c r="M31" s="19" t="s">
        <v>10</v>
      </c>
      <c r="N31" s="19">
        <v>36957</v>
      </c>
      <c r="O31" s="19">
        <v>3363</v>
      </c>
      <c r="P31" s="19">
        <v>15157</v>
      </c>
      <c r="Q31" s="19">
        <v>33833</v>
      </c>
      <c r="R31" s="19">
        <v>11326</v>
      </c>
      <c r="S31" s="19">
        <v>100636</v>
      </c>
    </row>
    <row r="32" spans="13:20" hidden="1" x14ac:dyDescent="0.25">
      <c r="M32" s="18" t="s">
        <v>11</v>
      </c>
      <c r="N32" s="18"/>
      <c r="O32" s="18"/>
      <c r="P32" s="18"/>
      <c r="Q32" s="18"/>
      <c r="R32" s="18"/>
      <c r="S32" s="18"/>
    </row>
    <row r="33" spans="13:19" hidden="1" x14ac:dyDescent="0.25">
      <c r="M33" s="18" t="s">
        <v>12</v>
      </c>
      <c r="N33" s="18">
        <v>27489</v>
      </c>
      <c r="O33" s="18">
        <v>1394</v>
      </c>
      <c r="P33" s="18">
        <v>6123</v>
      </c>
      <c r="Q33" s="18">
        <v>15686</v>
      </c>
      <c r="R33" s="18">
        <v>7589</v>
      </c>
      <c r="S33" s="18">
        <v>58281</v>
      </c>
    </row>
    <row r="34" spans="13:19" x14ac:dyDescent="0.25">
      <c r="M34" s="19" t="s">
        <v>13</v>
      </c>
      <c r="N34" s="19">
        <v>9468</v>
      </c>
      <c r="O34" s="19">
        <v>1969</v>
      </c>
      <c r="P34" s="19">
        <v>9034</v>
      </c>
      <c r="Q34" s="19">
        <v>18147</v>
      </c>
      <c r="R34" s="19">
        <v>3738</v>
      </c>
      <c r="S34" s="19">
        <v>42356</v>
      </c>
    </row>
    <row r="35" spans="13:19" x14ac:dyDescent="0.25">
      <c r="N35" s="16">
        <f>SUM(N34/N31)*100</f>
        <v>25.618962578131345</v>
      </c>
      <c r="O35" s="16">
        <f t="shared" ref="O35:S35" si="0">SUM(O34/O31)*100</f>
        <v>58.548914659530183</v>
      </c>
      <c r="P35" s="7">
        <f t="shared" si="0"/>
        <v>59.602823777792437</v>
      </c>
      <c r="Q35" s="7">
        <f t="shared" si="0"/>
        <v>53.636981645139358</v>
      </c>
      <c r="R35" s="7">
        <f t="shared" si="0"/>
        <v>33.003708281829418</v>
      </c>
      <c r="S35" s="17">
        <f t="shared" si="0"/>
        <v>42.088318295639731</v>
      </c>
    </row>
  </sheetData>
  <sortState ref="L6:M11">
    <sortCondition ref="M6:M11"/>
  </sortState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Bus Demog</vt:lpstr>
      <vt:lpstr>Bus Surveys</vt:lpstr>
      <vt:lpstr>Financial Sector</vt:lpstr>
      <vt:lpstr>Table 2.1</vt:lpstr>
      <vt:lpstr>P-BII2015 Table 1.1</vt:lpstr>
      <vt:lpstr>Figure 2.4 old</vt:lpstr>
      <vt:lpstr>Figure 2.7 old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Mary Duggan</cp:lastModifiedBy>
  <cp:lastPrinted>2017-11-09T14:59:50Z</cp:lastPrinted>
  <dcterms:created xsi:type="dcterms:W3CDTF">2013-09-09T14:11:09Z</dcterms:created>
  <dcterms:modified xsi:type="dcterms:W3CDTF">2017-11-16T14:49:09Z</dcterms:modified>
</cp:coreProperties>
</file>