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BFILE01\Industry &amp; Building\Results Analysis &amp; Publications\RAP WORK FOLDERS\SBS Releases\BUSINESS IN IRELAND 2016\Chapter 1 - Key findings and overview\"/>
    </mc:Choice>
  </mc:AlternateContent>
  <bookViews>
    <workbookView xWindow="0" yWindow="5970" windowWidth="19200" windowHeight="6015" firstSheet="4" activeTab="4" xr2:uid="{00000000-000D-0000-FFFF-FFFF00000000}"/>
  </bookViews>
  <sheets>
    <sheet name="Bus Demog" sheetId="1" state="hidden" r:id="rId1"/>
    <sheet name="Bus Surveys" sheetId="3" state="hidden" r:id="rId2"/>
    <sheet name="Financial Sector" sheetId="4" state="hidden" r:id="rId3"/>
    <sheet name="Table 2.1" sheetId="2" state="hidden" r:id="rId4"/>
    <sheet name="P-BII2016TBL1.1" sheetId="17" r:id="rId5"/>
    <sheet name="Figure 2.4 old" sheetId="8" state="hidden" r:id="rId6"/>
    <sheet name="Figure 2.7 old" sheetId="11" state="hidden" r:id="rId7"/>
  </sheets>
  <calcPr calcId="171027"/>
</workbook>
</file>

<file path=xl/calcChain.xml><?xml version="1.0" encoding="utf-8"?>
<calcChain xmlns="http://schemas.openxmlformats.org/spreadsheetml/2006/main">
  <c r="O35" i="11" l="1"/>
  <c r="P35" i="11"/>
  <c r="Q35" i="11"/>
  <c r="R35" i="11"/>
  <c r="S35" i="11"/>
  <c r="M6" i="11" s="1"/>
  <c r="N35" i="11"/>
  <c r="O5" i="8" l="1"/>
  <c r="O6" i="8"/>
  <c r="O7" i="8"/>
  <c r="O8" i="8"/>
  <c r="O9" i="8"/>
  <c r="O4" i="8"/>
  <c r="G18" i="2"/>
  <c r="F24" i="2" l="1"/>
  <c r="F23" i="2"/>
  <c r="H9" i="2" l="1"/>
  <c r="H10" i="2"/>
  <c r="H8" i="2"/>
  <c r="H24" i="2"/>
  <c r="H11" i="2" l="1"/>
  <c r="G15" i="2"/>
  <c r="G16" i="2"/>
  <c r="G19" i="2"/>
  <c r="G21" i="2" s="1"/>
  <c r="G14" i="2"/>
  <c r="H23" i="2"/>
  <c r="G27" i="2"/>
  <c r="C23" i="2"/>
  <c r="D24" i="2"/>
  <c r="E24" i="2"/>
  <c r="C24" i="2"/>
  <c r="D23" i="2"/>
  <c r="E23" i="2"/>
  <c r="D18" i="2"/>
  <c r="E18" i="2"/>
  <c r="F18" i="2"/>
  <c r="D19" i="2"/>
  <c r="E19" i="2"/>
  <c r="F19" i="2"/>
  <c r="C19" i="2"/>
  <c r="C18" i="2"/>
  <c r="C15" i="2"/>
  <c r="D15" i="2"/>
  <c r="E15" i="2"/>
  <c r="F15" i="2"/>
  <c r="C16" i="2"/>
  <c r="D16" i="2"/>
  <c r="E16" i="2"/>
  <c r="F16" i="2"/>
  <c r="D14" i="2"/>
  <c r="E14" i="2"/>
  <c r="F14" i="2"/>
  <c r="C14" i="2"/>
  <c r="G11" i="2"/>
  <c r="F11" i="2"/>
  <c r="E11" i="2"/>
  <c r="D11" i="2"/>
  <c r="C11" i="2"/>
  <c r="C13" i="1"/>
  <c r="D13" i="1"/>
  <c r="E13" i="1"/>
  <c r="F13" i="1"/>
  <c r="G13" i="1"/>
  <c r="C14" i="1"/>
  <c r="D14" i="1"/>
  <c r="E14" i="1"/>
  <c r="F14" i="1"/>
  <c r="G14" i="1"/>
  <c r="G12" i="1"/>
  <c r="F12" i="1"/>
  <c r="E12" i="1"/>
  <c r="D12" i="1"/>
  <c r="C12" i="1"/>
  <c r="H12" i="1" l="1"/>
  <c r="G26" i="2"/>
  <c r="H13" i="1"/>
  <c r="H14" i="1"/>
  <c r="H14" i="2"/>
  <c r="F26" i="2"/>
  <c r="H16" i="2"/>
  <c r="H15" i="2"/>
  <c r="D27" i="2"/>
  <c r="F27" i="2"/>
  <c r="D26" i="2"/>
  <c r="H18" i="2"/>
  <c r="F21" i="2"/>
  <c r="H19" i="2"/>
  <c r="H21" i="2" s="1"/>
  <c r="E27" i="2"/>
  <c r="E26" i="2"/>
  <c r="C21" i="2"/>
  <c r="E21" i="2"/>
  <c r="D21" i="2"/>
  <c r="C27" i="2"/>
  <c r="H26" i="2"/>
  <c r="C26" i="2"/>
  <c r="H27" i="2" l="1"/>
</calcChain>
</file>

<file path=xl/sharedStrings.xml><?xml version="1.0" encoding="utf-8"?>
<sst xmlns="http://schemas.openxmlformats.org/spreadsheetml/2006/main" count="157" uniqueCount="83">
  <si>
    <t>Total Business Economy</t>
  </si>
  <si>
    <t>Construction</t>
  </si>
  <si>
    <t>Business Demography</t>
  </si>
  <si>
    <t>Active enterprises (number)</t>
  </si>
  <si>
    <t>Persons engaged (number)</t>
  </si>
  <si>
    <t>Employees (number)</t>
  </si>
  <si>
    <t>Average persons engaged per enterprise</t>
  </si>
  <si>
    <t>Business Operations</t>
  </si>
  <si>
    <t>Turnover (€millions)</t>
  </si>
  <si>
    <t>Production value (€millions)</t>
  </si>
  <si>
    <t>Gross value added (€millions)</t>
  </si>
  <si>
    <t>of which</t>
  </si>
  <si>
    <t xml:space="preserve">   Gross operating suplus (€millions)</t>
  </si>
  <si>
    <t xml:space="preserve">   Personnel costs (€millions)</t>
  </si>
  <si>
    <t>Personnel costs as % of GVA</t>
  </si>
  <si>
    <t>n/a</t>
  </si>
  <si>
    <t>GVA as % of Turnover</t>
  </si>
  <si>
    <t>GOS as % of Turnover</t>
  </si>
  <si>
    <t>Industry</t>
  </si>
  <si>
    <t>Distribution</t>
  </si>
  <si>
    <t>Services</t>
  </si>
  <si>
    <t>Financial &amp; Insurance</t>
  </si>
  <si>
    <t xml:space="preserve"> </t>
  </si>
  <si>
    <t>Active Enterprises (Number)</t>
  </si>
  <si>
    <t>Persons Engaged (Number)</t>
  </si>
  <si>
    <t>Business economy excluding activities of holding companies (B to N,-642)</t>
  </si>
  <si>
    <t>Industry (B to E)</t>
  </si>
  <si>
    <t>Construction (F)</t>
  </si>
  <si>
    <t>Business economy services excluding activities of holding companies (G to N,-642)</t>
  </si>
  <si>
    <t>Wholesale and retail trade, repair of motor vehicles and motorcycles (G)</t>
  </si>
  <si>
    <t>Financial and insurance activities excluding activities of holding companies (K-642)</t>
  </si>
  <si>
    <t>FROM STATBANK</t>
  </si>
  <si>
    <t>FOR TABLE 2.1</t>
  </si>
  <si>
    <t>Employees (Number)</t>
  </si>
  <si>
    <t>Financial</t>
  </si>
  <si>
    <t>Turnover (millions)</t>
  </si>
  <si>
    <t>Production value (millions)</t>
  </si>
  <si>
    <t>Gross value added (millions)</t>
  </si>
  <si>
    <t>Gross operating suplus (millions)</t>
  </si>
  <si>
    <t>Personnel costs (millions)</t>
  </si>
  <si>
    <t>Turnover per person engaged (units)</t>
  </si>
  <si>
    <t>GVA per person engaged (units)</t>
  </si>
  <si>
    <t>gva_to</t>
  </si>
  <si>
    <t>gos_to</t>
  </si>
  <si>
    <t>Total</t>
  </si>
  <si>
    <t>FROM SAS</t>
  </si>
  <si>
    <t>Insurance</t>
  </si>
  <si>
    <t>Banks</t>
  </si>
  <si>
    <t>Turnover</t>
  </si>
  <si>
    <t>Production Value</t>
  </si>
  <si>
    <t>GVA</t>
  </si>
  <si>
    <t>Personnel costs</t>
  </si>
  <si>
    <t>GOS</t>
  </si>
  <si>
    <t>Turnover per person engaged (€uros)</t>
  </si>
  <si>
    <t>GVA per person engaged (€uros)</t>
  </si>
  <si>
    <t>Table 2.1 Main Indicators for all business sectors, 2011</t>
  </si>
  <si>
    <t xml:space="preserve">Industry </t>
  </si>
  <si>
    <t xml:space="preserve">Unit </t>
  </si>
  <si>
    <t xml:space="preserve">Active enterprises </t>
  </si>
  <si>
    <t>No</t>
  </si>
  <si>
    <t xml:space="preserve">Employees </t>
  </si>
  <si>
    <t xml:space="preserve">No </t>
  </si>
  <si>
    <t>€m</t>
  </si>
  <si>
    <t xml:space="preserve">Production value </t>
  </si>
  <si>
    <t>Gross value added</t>
  </si>
  <si>
    <t xml:space="preserve">   Gross operating surplus </t>
  </si>
  <si>
    <t xml:space="preserve">   Personnel costs </t>
  </si>
  <si>
    <t>%</t>
  </si>
  <si>
    <t>€</t>
  </si>
  <si>
    <t>Total Business                                        Economy</t>
  </si>
  <si>
    <r>
      <t>Services</t>
    </r>
    <r>
      <rPr>
        <b/>
        <vertAlign val="superscript"/>
        <sz val="8"/>
        <rFont val="Arial"/>
        <family val="2"/>
      </rPr>
      <t xml:space="preserve"> 1</t>
    </r>
  </si>
  <si>
    <r>
      <t>Persons engaged</t>
    </r>
    <r>
      <rPr>
        <vertAlign val="superscript"/>
        <sz val="8"/>
        <rFont val="Arial"/>
        <family val="2"/>
      </rPr>
      <t>3</t>
    </r>
  </si>
  <si>
    <r>
      <t>Turnover per person engaged</t>
    </r>
    <r>
      <rPr>
        <vertAlign val="superscript"/>
        <sz val="8"/>
        <rFont val="Arial"/>
        <family val="2"/>
      </rPr>
      <t>4</t>
    </r>
  </si>
  <si>
    <r>
      <t>GVA per person engaged</t>
    </r>
    <r>
      <rPr>
        <vertAlign val="superscript"/>
        <sz val="8"/>
        <rFont val="Arial"/>
        <family val="2"/>
      </rPr>
      <t>4</t>
    </r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</si>
  <si>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Persons engaged include employees, proprietors and family members.  </t>
    </r>
  </si>
  <si>
    <t>Persons engaged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</si>
  <si>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Business Operations data includes banks and insurance companies only whereas Business Demography data includes all financial enterprises.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</si>
  <si>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Business Operations data includes NACE R92, R93, S95 and S96 whereas Business Demography data excludes these.</t>
    </r>
  </si>
  <si>
    <r>
      <t>Financial and 
Insurance</t>
    </r>
    <r>
      <rPr>
        <b/>
        <vertAlign val="superscript"/>
        <sz val="8"/>
        <rFont val="Arial"/>
        <family val="2"/>
      </rPr>
      <t>2</t>
    </r>
  </si>
  <si>
    <t>Total
 Business Economy</t>
  </si>
  <si>
    <r>
      <rPr>
        <b/>
        <sz val="8"/>
        <rFont val="Arial"/>
        <family val="2"/>
      </rPr>
      <t>Sources:</t>
    </r>
    <r>
      <rPr>
        <sz val="8"/>
        <rFont val="Arial"/>
        <family val="2"/>
      </rPr>
      <t xml:space="preserve"> CSO Business Demography and Structural Business Surveys</t>
    </r>
  </si>
  <si>
    <r>
      <rPr>
        <vertAlign val="superscript"/>
        <sz val="8"/>
        <rFont val="Arial"/>
        <family val="2"/>
      </rPr>
      <t>4</t>
    </r>
    <r>
      <rPr>
        <sz val="8"/>
        <rFont val="Arial"/>
        <family val="2"/>
      </rPr>
      <t xml:space="preserve"> These indicators were calculated using a mix of Structural Business Survey and Business Demography data.</t>
    </r>
  </si>
  <si>
    <t>Table 1.1  Main indicators for all business sectors,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</si>
</sst>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%"/>
    <numFmt numFmtId="166" formatCode="0.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name val="Arial"/>
      <family val="2"/>
    </font>
    <font>
      <sz val="11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3" fontId="0" fillId="0" borderId="0" xfId="0" applyNumberFormat="1"/>
    <xf numFmtId="0" fontId="1" fillId="0" borderId="0" xfId="0" applyFont="1"/>
    <xf numFmtId="165" fontId="0" fillId="0" borderId="0" xfId="0" applyNumberFormat="1"/>
    <xf numFmtId="0" fontId="0" fillId="0" borderId="0" xfId="0" applyFont="1"/>
    <xf numFmtId="3" fontId="0" fillId="0" borderId="0" xfId="0" applyNumberFormat="1" applyFont="1"/>
    <xf numFmtId="165" fontId="0" fillId="0" borderId="0" xfId="0" applyNumberFormat="1" applyFont="1"/>
    <xf numFmtId="166" fontId="0" fillId="0" borderId="0" xfId="0" applyNumberFormat="1"/>
    <xf numFmtId="0" fontId="2" fillId="0" borderId="0" xfId="0" applyFont="1"/>
    <xf numFmtId="3" fontId="4" fillId="0" borderId="0" xfId="0" applyNumberFormat="1" applyFont="1"/>
    <xf numFmtId="164" fontId="4" fillId="0" borderId="0" xfId="0" applyNumberFormat="1" applyFont="1"/>
    <xf numFmtId="0" fontId="4" fillId="0" borderId="0" xfId="0" applyFont="1"/>
    <xf numFmtId="164" fontId="0" fillId="0" borderId="0" xfId="0" applyNumberFormat="1" applyFont="1"/>
    <xf numFmtId="165" fontId="4" fillId="0" borderId="0" xfId="0" applyNumberFormat="1" applyFont="1"/>
    <xf numFmtId="3" fontId="4" fillId="0" borderId="0" xfId="0" applyNumberFormat="1" applyFont="1" applyAlignment="1">
      <alignment horizontal="right"/>
    </xf>
    <xf numFmtId="0" fontId="5" fillId="0" borderId="0" xfId="0" applyFont="1"/>
    <xf numFmtId="166" fontId="1" fillId="0" borderId="0" xfId="0" applyNumberFormat="1" applyFont="1"/>
    <xf numFmtId="166" fontId="6" fillId="2" borderId="0" xfId="0" applyNumberFormat="1" applyFont="1" applyFill="1"/>
    <xf numFmtId="0" fontId="7" fillId="0" borderId="0" xfId="0" applyFont="1"/>
    <xf numFmtId="0" fontId="8" fillId="0" borderId="0" xfId="0" applyFont="1"/>
    <xf numFmtId="0" fontId="9" fillId="0" borderId="1" xfId="0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3" fontId="3" fillId="0" borderId="0" xfId="0" applyNumberFormat="1" applyFont="1" applyFill="1" applyAlignment="1">
      <alignment vertical="center"/>
    </xf>
    <xf numFmtId="3" fontId="3" fillId="0" borderId="0" xfId="0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3" fontId="9" fillId="0" borderId="0" xfId="0" applyNumberFormat="1" applyFont="1" applyFill="1" applyAlignment="1">
      <alignment vertical="center"/>
    </xf>
    <xf numFmtId="3" fontId="3" fillId="0" borderId="0" xfId="0" applyNumberFormat="1" applyFont="1" applyAlignment="1">
      <alignment vertical="center"/>
    </xf>
    <xf numFmtId="3" fontId="9" fillId="0" borderId="0" xfId="0" applyNumberFormat="1" applyFont="1" applyAlignment="1">
      <alignment vertical="center"/>
    </xf>
    <xf numFmtId="164" fontId="3" fillId="0" borderId="0" xfId="0" applyNumberFormat="1" applyFont="1" applyFill="1" applyAlignment="1">
      <alignment horizontal="right" vertical="center"/>
    </xf>
    <xf numFmtId="166" fontId="3" fillId="0" borderId="0" xfId="0" applyNumberFormat="1" applyFont="1" applyFill="1" applyAlignment="1">
      <alignment horizontal="right" vertical="center"/>
    </xf>
    <xf numFmtId="164" fontId="9" fillId="0" borderId="0" xfId="0" applyNumberFormat="1" applyFont="1" applyFill="1" applyAlignment="1">
      <alignment horizontal="right" vertical="center"/>
    </xf>
    <xf numFmtId="3" fontId="3" fillId="0" borderId="0" xfId="0" applyNumberFormat="1" applyFont="1" applyFill="1" applyAlignment="1">
      <alignment horizontal="right" vertical="center"/>
    </xf>
    <xf numFmtId="3" fontId="9" fillId="0" borderId="0" xfId="0" applyNumberFormat="1" applyFont="1" applyFill="1" applyAlignment="1">
      <alignment horizontal="right" vertical="center"/>
    </xf>
    <xf numFmtId="0" fontId="12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9" fillId="0" borderId="1" xfId="0" applyFont="1" applyFill="1" applyBorder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166" fontId="9" fillId="0" borderId="0" xfId="0" applyNumberFormat="1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9" fillId="0" borderId="0" xfId="0" applyFont="1" applyFill="1" applyAlignment="1">
      <alignment horizontal="right" vertical="center"/>
    </xf>
    <xf numFmtId="0" fontId="9" fillId="0" borderId="1" xfId="0" applyFont="1" applyFill="1" applyBorder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NumberFormat="1" applyFont="1" applyFill="1" applyAlignment="1">
      <alignment horizontal="left" vertical="center" wrapText="1"/>
    </xf>
    <xf numFmtId="0" fontId="9" fillId="0" borderId="2" xfId="0" applyFont="1" applyFill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Fill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F87FF"/>
      <color rgb="FFFFBC85"/>
      <color rgb="FFFF5389"/>
      <color rgb="FFBFFFED"/>
      <color rgb="FFEAFF65"/>
      <color rgb="FF00FFBB"/>
      <color rgb="FF6300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EAFF65"/>
              </a:solidFill>
            </c:spPr>
            <c:extLst>
              <c:ext xmlns:c16="http://schemas.microsoft.com/office/drawing/2014/chart" uri="{C3380CC4-5D6E-409C-BE32-E72D297353CC}">
                <c16:uniqueId val="{00000001-786B-4860-9112-8712BE6FCEC7}"/>
              </c:ext>
            </c:extLst>
          </c:dPt>
          <c:dPt>
            <c:idx val="1"/>
            <c:bubble3D val="0"/>
            <c:spPr>
              <a:solidFill>
                <a:srgbClr val="FFBC85"/>
              </a:solidFill>
            </c:spPr>
            <c:extLst>
              <c:ext xmlns:c16="http://schemas.microsoft.com/office/drawing/2014/chart" uri="{C3380CC4-5D6E-409C-BE32-E72D297353CC}">
                <c16:uniqueId val="{00000003-786B-4860-9112-8712BE6FCEC7}"/>
              </c:ext>
            </c:extLst>
          </c:dPt>
          <c:dPt>
            <c:idx val="2"/>
            <c:bubble3D val="0"/>
            <c:spPr>
              <a:solidFill>
                <a:srgbClr val="BF87FF"/>
              </a:solidFill>
            </c:spPr>
            <c:extLst>
              <c:ext xmlns:c16="http://schemas.microsoft.com/office/drawing/2014/chart" uri="{C3380CC4-5D6E-409C-BE32-E72D297353CC}">
                <c16:uniqueId val="{00000005-786B-4860-9112-8712BE6FCEC7}"/>
              </c:ext>
            </c:extLst>
          </c:dPt>
          <c:dPt>
            <c:idx val="3"/>
            <c:bubble3D val="0"/>
            <c:explosion val="1"/>
            <c:spPr>
              <a:solidFill>
                <a:srgbClr val="BFFFED"/>
              </a:solidFill>
            </c:spPr>
            <c:extLst>
              <c:ext xmlns:c16="http://schemas.microsoft.com/office/drawing/2014/chart" uri="{C3380CC4-5D6E-409C-BE32-E72D297353CC}">
                <c16:uniqueId val="{00000007-786B-4860-9112-8712BE6FCEC7}"/>
              </c:ext>
            </c:extLst>
          </c:dPt>
          <c:dPt>
            <c:idx val="4"/>
            <c:bubble3D val="0"/>
            <c:spPr>
              <a:solidFill>
                <a:srgbClr val="FF5389"/>
              </a:solidFill>
            </c:spPr>
            <c:extLst>
              <c:ext xmlns:c16="http://schemas.microsoft.com/office/drawing/2014/chart" uri="{C3380CC4-5D6E-409C-BE32-E72D297353CC}">
                <c16:uniqueId val="{00000009-786B-4860-9112-8712BE6FCEC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IE" sz="800" b="0">
                    <a:solidFill>
                      <a:sysClr val="windowText" lastClr="000000"/>
                    </a:solidFill>
                    <a:latin typeface="Arial" pitchFamily="34" charset="0"/>
                    <a:cs typeface="Arial" pitchFamily="34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'Figure 2.4 old'!$M$4:$M$8</c:f>
              <c:strCache>
                <c:ptCount val="5"/>
                <c:pt idx="0">
                  <c:v>Industry</c:v>
                </c:pt>
                <c:pt idx="1">
                  <c:v>Construction</c:v>
                </c:pt>
                <c:pt idx="2">
                  <c:v>Distribution</c:v>
                </c:pt>
                <c:pt idx="3">
                  <c:v>Services</c:v>
                </c:pt>
                <c:pt idx="4">
                  <c:v>Financial &amp; Insurance</c:v>
                </c:pt>
              </c:strCache>
            </c:strRef>
          </c:cat>
          <c:val>
            <c:numRef>
              <c:f>'Figure 2.4 old'!$O$4:$O$8</c:f>
              <c:numCache>
                <c:formatCode>0.0%</c:formatCode>
                <c:ptCount val="5"/>
                <c:pt idx="0">
                  <c:v>0.29809068008738332</c:v>
                </c:pt>
                <c:pt idx="1">
                  <c:v>2.4728519819181324E-2</c:v>
                </c:pt>
                <c:pt idx="2">
                  <c:v>0.27331172640425133</c:v>
                </c:pt>
                <c:pt idx="3">
                  <c:v>0.26954776750519599</c:v>
                </c:pt>
                <c:pt idx="4">
                  <c:v>0.13432130618398805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86B-4860-9112-8712BE6FC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legend>
      <c:legendPos val="r"/>
      <c:overlay val="0"/>
      <c:txPr>
        <a:bodyPr/>
        <a:lstStyle/>
        <a:p>
          <a:pPr rtl="0">
            <a:defRPr lang="en-IE" sz="8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/>
      </a:pPr>
      <a:endParaRPr lang="en-US"/>
    </a:p>
  </c:txPr>
  <c:printSettings>
    <c:headerFooter/>
    <c:pageMargins b="0.75000000000000322" l="0.70000000000000062" r="0.70000000000000062" t="0.750000000000003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lang="en-IE">
                <a:solidFill>
                  <a:srgbClr val="6300D5"/>
                </a:solidFill>
              </a:defRPr>
            </a:pPr>
            <a:r>
              <a:rPr lang="en-US" sz="1000">
                <a:solidFill>
                  <a:srgbClr val="6300D5"/>
                </a:solidFill>
                <a:latin typeface="Arial" pitchFamily="34" charset="0"/>
                <a:cs typeface="Arial" pitchFamily="34" charset="0"/>
              </a:rPr>
              <a:t>Figure 2.7</a:t>
            </a:r>
            <a:r>
              <a:rPr lang="en-US" sz="1000" baseline="0">
                <a:solidFill>
                  <a:srgbClr val="6300D5"/>
                </a:solidFill>
                <a:latin typeface="Arial" pitchFamily="34" charset="0"/>
                <a:cs typeface="Arial" pitchFamily="34" charset="0"/>
              </a:rPr>
              <a:t>  </a:t>
            </a:r>
            <a:r>
              <a:rPr lang="en-US" sz="1000">
                <a:solidFill>
                  <a:srgbClr val="6300D5"/>
                </a:solidFill>
                <a:latin typeface="Arial" pitchFamily="34" charset="0"/>
                <a:cs typeface="Arial" pitchFamily="34" charset="0"/>
              </a:rPr>
              <a:t>Personnel costs as</a:t>
            </a:r>
            <a:r>
              <a:rPr lang="en-US" sz="1000" baseline="0">
                <a:solidFill>
                  <a:srgbClr val="6300D5"/>
                </a:solidFill>
                <a:latin typeface="Arial" pitchFamily="34" charset="0"/>
                <a:cs typeface="Arial" pitchFamily="34" charset="0"/>
              </a:rPr>
              <a:t> a percentage </a:t>
            </a:r>
          </a:p>
          <a:p>
            <a:pPr>
              <a:defRPr lang="en-IE">
                <a:solidFill>
                  <a:srgbClr val="6300D5"/>
                </a:solidFill>
              </a:defRPr>
            </a:pPr>
            <a:r>
              <a:rPr lang="en-US" sz="1000">
                <a:solidFill>
                  <a:srgbClr val="6300D5"/>
                </a:solidFill>
                <a:latin typeface="Arial" pitchFamily="34" charset="0"/>
                <a:cs typeface="Arial" pitchFamily="34" charset="0"/>
              </a:rPr>
              <a:t>  of GVA by sector, 2011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34437239671282338"/>
          <c:y val="0.14629410215903157"/>
          <c:w val="0.58848559045367554"/>
          <c:h val="0.734127830437074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'Figure 2.7 old'!$M$5</c:f>
              <c:strCache>
                <c:ptCount val="1"/>
                <c:pt idx="0">
                  <c:v>Personnel costs as % of GVA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00FFBB"/>
              </a:solidFill>
            </c:spPr>
            <c:extLst>
              <c:ext xmlns:c16="http://schemas.microsoft.com/office/drawing/2014/chart" uri="{C3380CC4-5D6E-409C-BE32-E72D297353CC}">
                <c16:uniqueId val="{00000001-61C2-4739-8A01-B9D3F37B70BB}"/>
              </c:ext>
            </c:extLst>
          </c:dPt>
          <c:dPt>
            <c:idx val="1"/>
            <c:invertIfNegative val="0"/>
            <c:bubble3D val="0"/>
            <c:spPr>
              <a:solidFill>
                <a:srgbClr val="EAFF65"/>
              </a:solidFill>
            </c:spPr>
            <c:extLst>
              <c:ext xmlns:c16="http://schemas.microsoft.com/office/drawing/2014/chart" uri="{C3380CC4-5D6E-409C-BE32-E72D297353CC}">
                <c16:uniqueId val="{00000003-61C2-4739-8A01-B9D3F37B70BB}"/>
              </c:ext>
            </c:extLst>
          </c:dPt>
          <c:dPt>
            <c:idx val="2"/>
            <c:invertIfNegative val="0"/>
            <c:bubble3D val="0"/>
            <c:spPr>
              <a:solidFill>
                <a:srgbClr val="FF5389"/>
              </a:solidFill>
            </c:spPr>
            <c:extLst>
              <c:ext xmlns:c16="http://schemas.microsoft.com/office/drawing/2014/chart" uri="{C3380CC4-5D6E-409C-BE32-E72D297353CC}">
                <c16:uniqueId val="{00000005-61C2-4739-8A01-B9D3F37B70BB}"/>
              </c:ext>
            </c:extLst>
          </c:dPt>
          <c:dPt>
            <c:idx val="3"/>
            <c:invertIfNegative val="0"/>
            <c:bubble3D val="0"/>
            <c:spPr>
              <a:solidFill>
                <a:srgbClr val="BFFFED"/>
              </a:solidFill>
            </c:spPr>
            <c:extLst>
              <c:ext xmlns:c16="http://schemas.microsoft.com/office/drawing/2014/chart" uri="{C3380CC4-5D6E-409C-BE32-E72D297353CC}">
                <c16:uniqueId val="{00000007-61C2-4739-8A01-B9D3F37B70BB}"/>
              </c:ext>
            </c:extLst>
          </c:dPt>
          <c:dPt>
            <c:idx val="4"/>
            <c:invertIfNegative val="0"/>
            <c:bubble3D val="0"/>
            <c:spPr>
              <a:solidFill>
                <a:srgbClr val="FFBC85"/>
              </a:solidFill>
            </c:spPr>
            <c:extLst>
              <c:ext xmlns:c16="http://schemas.microsoft.com/office/drawing/2014/chart" uri="{C3380CC4-5D6E-409C-BE32-E72D297353CC}">
                <c16:uniqueId val="{00000009-61C2-4739-8A01-B9D3F37B70BB}"/>
              </c:ext>
            </c:extLst>
          </c:dPt>
          <c:dPt>
            <c:idx val="5"/>
            <c:invertIfNegative val="0"/>
            <c:bubble3D val="0"/>
            <c:spPr>
              <a:solidFill>
                <a:srgbClr val="BF87FF"/>
              </a:solidFill>
            </c:spPr>
            <c:extLst>
              <c:ext xmlns:c16="http://schemas.microsoft.com/office/drawing/2014/chart" uri="{C3380CC4-5D6E-409C-BE32-E72D297353CC}">
                <c16:uniqueId val="{0000000B-61C2-4739-8A01-B9D3F37B70B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IE" sz="800" b="1">
                    <a:latin typeface="Arial" pitchFamily="34" charset="0"/>
                    <a:cs typeface="Arial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2.7 old'!$L$6:$L$11</c:f>
              <c:strCache>
                <c:ptCount val="6"/>
                <c:pt idx="0">
                  <c:v>Total Business                                        Economy</c:v>
                </c:pt>
                <c:pt idx="1">
                  <c:v>Industry</c:v>
                </c:pt>
                <c:pt idx="2">
                  <c:v>Financial &amp; Insurance</c:v>
                </c:pt>
                <c:pt idx="3">
                  <c:v>Services</c:v>
                </c:pt>
                <c:pt idx="4">
                  <c:v>Construction</c:v>
                </c:pt>
                <c:pt idx="5">
                  <c:v>Distribution</c:v>
                </c:pt>
              </c:strCache>
            </c:strRef>
          </c:cat>
          <c:val>
            <c:numRef>
              <c:f>'Figure 2.7 old'!$M$6:$M$11</c:f>
              <c:numCache>
                <c:formatCode>0.0</c:formatCode>
                <c:ptCount val="6"/>
                <c:pt idx="0">
                  <c:v>42.088318295639731</c:v>
                </c:pt>
                <c:pt idx="1">
                  <c:v>25.618962578131345</c:v>
                </c:pt>
                <c:pt idx="2">
                  <c:v>33.003708281829418</c:v>
                </c:pt>
                <c:pt idx="3">
                  <c:v>53.636981645139358</c:v>
                </c:pt>
                <c:pt idx="4">
                  <c:v>58.548914659530183</c:v>
                </c:pt>
                <c:pt idx="5">
                  <c:v>59.602823777792437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1C2-4739-8A01-B9D3F37B70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4962176"/>
        <c:axId val="154968064"/>
      </c:barChart>
      <c:catAx>
        <c:axId val="154962176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lang="en-IE" sz="8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154968064"/>
        <c:crosses val="autoZero"/>
        <c:auto val="1"/>
        <c:lblAlgn val="ctr"/>
        <c:lblOffset val="100"/>
        <c:noMultiLvlLbl val="0"/>
      </c:catAx>
      <c:valAx>
        <c:axId val="154968064"/>
        <c:scaling>
          <c:orientation val="minMax"/>
          <c:max val="60"/>
        </c:scaling>
        <c:delete val="0"/>
        <c:axPos val="b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numFmt formatCode="0.0" sourceLinked="1"/>
        <c:majorTickMark val="none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lang="en-IE" sz="8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154962176"/>
        <c:crosses val="autoZero"/>
        <c:crossBetween val="between"/>
      </c:valAx>
      <c:spPr>
        <a:solidFill>
          <a:sysClr val="window" lastClr="FFFFFF"/>
        </a:solidFill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3" l="0.70000000000000062" r="0.70000000000000062" t="0.750000000000003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3067200</xdr:colOff>
      <xdr:row>16</xdr:row>
      <xdr:rowOff>1200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0.12869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0"/>
          <a:ext cx="3067200" cy="392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000" b="1">
              <a:solidFill>
                <a:srgbClr val="6300D5"/>
              </a:solidFill>
              <a:latin typeface="Arial" pitchFamily="34" charset="0"/>
              <a:cs typeface="Arial" pitchFamily="34" charset="0"/>
            </a:rPr>
            <a:t>Figure 2.4  Total</a:t>
          </a:r>
          <a:r>
            <a:rPr lang="en-US" sz="1000" b="1" baseline="0">
              <a:solidFill>
                <a:srgbClr val="6300D5"/>
              </a:solidFill>
              <a:latin typeface="Arial" pitchFamily="34" charset="0"/>
              <a:cs typeface="Arial" pitchFamily="34" charset="0"/>
            </a:rPr>
            <a:t> turnover in the business</a:t>
          </a:r>
        </a:p>
        <a:p xmlns:a="http://schemas.openxmlformats.org/drawingml/2006/main">
          <a:r>
            <a:rPr lang="en-US" sz="1000" b="1" baseline="0">
              <a:solidFill>
                <a:srgbClr val="6300D5"/>
              </a:solidFill>
              <a:latin typeface="Arial" pitchFamily="34" charset="0"/>
              <a:cs typeface="Arial" pitchFamily="34" charset="0"/>
            </a:rPr>
            <a:t>                   economy by sector, 2011</a:t>
          </a:r>
          <a:endParaRPr lang="en-US" sz="1000" b="1">
            <a:solidFill>
              <a:srgbClr val="6300D5"/>
            </a:solidFill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238500</xdr:colOff>
      <xdr:row>15</xdr:row>
      <xdr:rowOff>180900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H14"/>
  <sheetViews>
    <sheetView workbookViewId="0">
      <selection activeCell="I19" sqref="I19"/>
    </sheetView>
  </sheetViews>
  <sheetFormatPr defaultRowHeight="15" x14ac:dyDescent="0.25"/>
  <cols>
    <col min="2" max="2" width="26.7109375" bestFit="1" customWidth="1"/>
    <col min="3" max="8" width="23.140625" customWidth="1"/>
    <col min="9" max="9" width="26.7109375" bestFit="1" customWidth="1"/>
    <col min="10" max="10" width="8.28515625" bestFit="1" customWidth="1"/>
    <col min="11" max="11" width="12.28515625" bestFit="1" customWidth="1"/>
    <col min="12" max="12" width="11.5703125" bestFit="1" customWidth="1"/>
    <col min="13" max="13" width="8.28515625" bestFit="1" customWidth="1"/>
    <col min="14" max="14" width="20" bestFit="1" customWidth="1"/>
    <col min="15" max="15" width="22.42578125" bestFit="1" customWidth="1"/>
  </cols>
  <sheetData>
    <row r="3" spans="2:8" x14ac:dyDescent="0.25">
      <c r="B3" s="2" t="s">
        <v>31</v>
      </c>
      <c r="D3" t="s">
        <v>22</v>
      </c>
      <c r="E3" t="s">
        <v>22</v>
      </c>
      <c r="F3" t="s">
        <v>22</v>
      </c>
      <c r="G3" t="s">
        <v>22</v>
      </c>
      <c r="H3" t="s">
        <v>22</v>
      </c>
    </row>
    <row r="4" spans="2:8" x14ac:dyDescent="0.25">
      <c r="B4" t="s">
        <v>22</v>
      </c>
      <c r="C4">
        <v>2011</v>
      </c>
      <c r="D4" t="s">
        <v>22</v>
      </c>
      <c r="E4" t="s">
        <v>22</v>
      </c>
      <c r="F4" t="s">
        <v>22</v>
      </c>
      <c r="G4" t="s">
        <v>22</v>
      </c>
      <c r="H4" t="s">
        <v>22</v>
      </c>
    </row>
    <row r="5" spans="2:8" x14ac:dyDescent="0.25">
      <c r="B5" t="s">
        <v>22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25</v>
      </c>
    </row>
    <row r="6" spans="2:8" x14ac:dyDescent="0.25">
      <c r="B6" t="s">
        <v>23</v>
      </c>
      <c r="C6" s="1">
        <v>13822</v>
      </c>
      <c r="D6" s="1">
        <v>36747</v>
      </c>
      <c r="E6" s="1">
        <v>138486</v>
      </c>
      <c r="F6" s="1">
        <v>42966</v>
      </c>
      <c r="G6" s="1">
        <v>5454</v>
      </c>
      <c r="H6" s="1">
        <v>189055</v>
      </c>
    </row>
    <row r="7" spans="2:8" x14ac:dyDescent="0.25">
      <c r="B7" t="s">
        <v>24</v>
      </c>
      <c r="C7" s="1">
        <v>202512</v>
      </c>
      <c r="D7" s="1">
        <v>85306</v>
      </c>
      <c r="E7" s="1">
        <v>935229</v>
      </c>
      <c r="F7" s="1">
        <v>326303</v>
      </c>
      <c r="G7" s="1">
        <v>94328</v>
      </c>
      <c r="H7" s="1">
        <v>1223047</v>
      </c>
    </row>
    <row r="8" spans="2:8" x14ac:dyDescent="0.25">
      <c r="B8" t="s">
        <v>33</v>
      </c>
      <c r="C8" s="1">
        <v>197510</v>
      </c>
      <c r="D8" s="1">
        <v>62560</v>
      </c>
      <c r="E8" s="1">
        <v>858609</v>
      </c>
      <c r="F8" s="1">
        <v>304815</v>
      </c>
      <c r="G8" s="1">
        <v>93380</v>
      </c>
      <c r="H8" s="1">
        <v>1118679</v>
      </c>
    </row>
    <row r="10" spans="2:8" x14ac:dyDescent="0.25">
      <c r="B10" s="2" t="s">
        <v>32</v>
      </c>
    </row>
    <row r="11" spans="2:8" x14ac:dyDescent="0.25">
      <c r="C11" t="s">
        <v>18</v>
      </c>
      <c r="D11" t="s">
        <v>1</v>
      </c>
      <c r="E11" t="s">
        <v>19</v>
      </c>
      <c r="F11" t="s">
        <v>20</v>
      </c>
      <c r="G11" t="s">
        <v>34</v>
      </c>
    </row>
    <row r="12" spans="2:8" x14ac:dyDescent="0.25">
      <c r="B12" t="s">
        <v>23</v>
      </c>
      <c r="C12" s="1">
        <f>C6</f>
        <v>13822</v>
      </c>
      <c r="D12" s="1">
        <f>D6</f>
        <v>36747</v>
      </c>
      <c r="E12" s="1">
        <f>F6</f>
        <v>42966</v>
      </c>
      <c r="F12" s="1">
        <f>E6-F6-G6</f>
        <v>90066</v>
      </c>
      <c r="G12" s="1">
        <f>G6</f>
        <v>5454</v>
      </c>
      <c r="H12" s="1">
        <f>SUM(C12:G12)</f>
        <v>189055</v>
      </c>
    </row>
    <row r="13" spans="2:8" x14ac:dyDescent="0.25">
      <c r="B13" t="s">
        <v>24</v>
      </c>
      <c r="C13" s="1">
        <f t="shared" ref="C13:D13" si="0">C7</f>
        <v>202512</v>
      </c>
      <c r="D13" s="1">
        <f t="shared" si="0"/>
        <v>85306</v>
      </c>
      <c r="E13" s="1">
        <f t="shared" ref="E13:E14" si="1">F7</f>
        <v>326303</v>
      </c>
      <c r="F13" s="1">
        <f t="shared" ref="F13:F14" si="2">E7-F7-G7</f>
        <v>514598</v>
      </c>
      <c r="G13" s="1">
        <f t="shared" ref="G13:G14" si="3">G7</f>
        <v>94328</v>
      </c>
      <c r="H13" s="1">
        <f t="shared" ref="H13:H14" si="4">SUM(C13:G13)</f>
        <v>1223047</v>
      </c>
    </row>
    <row r="14" spans="2:8" x14ac:dyDescent="0.25">
      <c r="B14" t="s">
        <v>33</v>
      </c>
      <c r="C14" s="1">
        <f t="shared" ref="C14:D14" si="5">C8</f>
        <v>197510</v>
      </c>
      <c r="D14" s="1">
        <f t="shared" si="5"/>
        <v>62560</v>
      </c>
      <c r="E14" s="1">
        <f t="shared" si="1"/>
        <v>304815</v>
      </c>
      <c r="F14" s="1">
        <f t="shared" si="2"/>
        <v>460414</v>
      </c>
      <c r="G14" s="1">
        <f t="shared" si="3"/>
        <v>93380</v>
      </c>
      <c r="H14" s="1">
        <f t="shared" si="4"/>
        <v>1118679</v>
      </c>
    </row>
  </sheetData>
  <pageMargins left="0.7" right="0.7" top="0.75" bottom="0.75" header="0.3" footer="0.3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13"/>
  <sheetViews>
    <sheetView workbookViewId="0">
      <selection activeCell="I19" sqref="I19"/>
    </sheetView>
  </sheetViews>
  <sheetFormatPr defaultRowHeight="15" x14ac:dyDescent="0.25"/>
  <cols>
    <col min="1" max="1" width="37.42578125" bestFit="1" customWidth="1"/>
    <col min="2" max="2" width="18.28515625" bestFit="1" customWidth="1"/>
    <col min="3" max="3" width="25.5703125" bestFit="1" customWidth="1"/>
    <col min="4" max="4" width="26.7109375" bestFit="1" customWidth="1"/>
    <col min="5" max="5" width="30.7109375" bestFit="1" customWidth="1"/>
    <col min="6" max="6" width="27.28515625" bestFit="1" customWidth="1"/>
    <col min="7" max="7" width="22.7109375" bestFit="1" customWidth="1"/>
    <col min="8" max="8" width="17.28515625" bestFit="1" customWidth="1"/>
    <col min="9" max="9" width="26.28515625" bestFit="1" customWidth="1"/>
    <col min="10" max="10" width="34.140625" bestFit="1" customWidth="1"/>
    <col min="11" max="11" width="28.7109375" bestFit="1" customWidth="1"/>
    <col min="12" max="12" width="29.85546875" bestFit="1" customWidth="1"/>
    <col min="13" max="13" width="24.42578125" bestFit="1" customWidth="1"/>
    <col min="14" max="15" width="6.85546875" bestFit="1" customWidth="1"/>
    <col min="16" max="16" width="11.42578125" bestFit="1" customWidth="1"/>
  </cols>
  <sheetData>
    <row r="2" spans="1:6" x14ac:dyDescent="0.25">
      <c r="A2" s="2" t="s">
        <v>45</v>
      </c>
    </row>
    <row r="3" spans="1:6" s="2" customFormat="1" x14ac:dyDescent="0.25">
      <c r="B3" s="2" t="s">
        <v>18</v>
      </c>
      <c r="C3" s="2" t="s">
        <v>1</v>
      </c>
      <c r="D3" s="2" t="s">
        <v>19</v>
      </c>
      <c r="E3" s="2" t="s">
        <v>20</v>
      </c>
      <c r="F3" s="2" t="s">
        <v>44</v>
      </c>
    </row>
    <row r="4" spans="1:6" s="4" customFormat="1" x14ac:dyDescent="0.25">
      <c r="A4" s="4" t="s">
        <v>35</v>
      </c>
      <c r="B4" s="5">
        <v>112300</v>
      </c>
      <c r="C4" s="5">
        <v>9316</v>
      </c>
      <c r="D4" s="5">
        <v>102965</v>
      </c>
      <c r="E4" s="5">
        <v>101547</v>
      </c>
      <c r="F4" s="5">
        <v>326128</v>
      </c>
    </row>
    <row r="5" spans="1:6" s="4" customFormat="1" x14ac:dyDescent="0.25">
      <c r="A5" s="4" t="s">
        <v>36</v>
      </c>
      <c r="B5" s="5">
        <v>105950</v>
      </c>
      <c r="C5" s="5">
        <v>8501</v>
      </c>
      <c r="D5" s="5">
        <v>29852</v>
      </c>
      <c r="E5" s="5">
        <v>81959</v>
      </c>
      <c r="F5" s="5">
        <v>226262</v>
      </c>
    </row>
    <row r="6" spans="1:6" s="4" customFormat="1" x14ac:dyDescent="0.25">
      <c r="A6" s="4" t="s">
        <v>37</v>
      </c>
      <c r="B6" s="5">
        <v>36957</v>
      </c>
      <c r="C6" s="5">
        <v>3363</v>
      </c>
      <c r="D6" s="5">
        <v>15157</v>
      </c>
      <c r="E6" s="5">
        <v>33833</v>
      </c>
      <c r="F6" s="5">
        <v>89310</v>
      </c>
    </row>
    <row r="7" spans="1:6" s="4" customFormat="1" x14ac:dyDescent="0.25">
      <c r="A7" s="4" t="s">
        <v>38</v>
      </c>
      <c r="B7" s="5">
        <v>27489</v>
      </c>
      <c r="C7" s="5">
        <v>1394</v>
      </c>
      <c r="D7" s="5">
        <v>6123</v>
      </c>
      <c r="E7" s="5">
        <v>15686</v>
      </c>
      <c r="F7" s="5">
        <v>50691</v>
      </c>
    </row>
    <row r="8" spans="1:6" s="4" customFormat="1" x14ac:dyDescent="0.25">
      <c r="A8" s="4" t="s">
        <v>39</v>
      </c>
      <c r="B8" s="5">
        <v>9468</v>
      </c>
      <c r="C8" s="5">
        <v>1969</v>
      </c>
      <c r="D8" s="5">
        <v>9034</v>
      </c>
      <c r="E8" s="5">
        <v>18147</v>
      </c>
      <c r="F8" s="5">
        <v>38619</v>
      </c>
    </row>
    <row r="9" spans="1:6" s="4" customFormat="1" x14ac:dyDescent="0.25">
      <c r="A9" s="4" t="s">
        <v>14</v>
      </c>
      <c r="B9" s="6">
        <v>0.25600000000000001</v>
      </c>
      <c r="C9" s="6">
        <v>0.58599999999999997</v>
      </c>
      <c r="D9" s="6">
        <v>0.59599999999999997</v>
      </c>
      <c r="E9" s="6">
        <v>0.53600000000000003</v>
      </c>
      <c r="F9" s="6">
        <v>0.432</v>
      </c>
    </row>
    <row r="10" spans="1:6" s="4" customFormat="1" x14ac:dyDescent="0.25">
      <c r="A10" s="4" t="s">
        <v>40</v>
      </c>
      <c r="B10" s="5">
        <v>594182</v>
      </c>
      <c r="C10" s="5">
        <v>103385</v>
      </c>
      <c r="D10" s="5">
        <v>316159</v>
      </c>
      <c r="E10" s="5">
        <v>178898</v>
      </c>
      <c r="F10" s="5">
        <v>278169</v>
      </c>
    </row>
    <row r="11" spans="1:6" s="4" customFormat="1" x14ac:dyDescent="0.25">
      <c r="A11" s="4" t="s">
        <v>41</v>
      </c>
      <c r="B11" s="5">
        <v>195542</v>
      </c>
      <c r="C11" s="5">
        <v>37322</v>
      </c>
      <c r="D11" s="5">
        <v>46541</v>
      </c>
      <c r="E11" s="5">
        <v>59604</v>
      </c>
      <c r="F11" s="5">
        <v>76177</v>
      </c>
    </row>
    <row r="12" spans="1:6" s="4" customFormat="1" x14ac:dyDescent="0.25">
      <c r="A12" s="4" t="s">
        <v>42</v>
      </c>
      <c r="B12" s="6">
        <v>0.32900000000000001</v>
      </c>
      <c r="C12" s="6">
        <v>0.36099999999999999</v>
      </c>
      <c r="D12" s="6">
        <v>0.14699999999999999</v>
      </c>
      <c r="E12" s="6">
        <v>0.33300000000000002</v>
      </c>
      <c r="F12" s="6">
        <v>0.27400000000000002</v>
      </c>
    </row>
    <row r="13" spans="1:6" s="4" customFormat="1" x14ac:dyDescent="0.25">
      <c r="A13" s="4" t="s">
        <v>43</v>
      </c>
      <c r="B13" s="6">
        <v>0.245</v>
      </c>
      <c r="C13" s="6">
        <v>0.15</v>
      </c>
      <c r="D13" s="6">
        <v>5.8999999999999997E-2</v>
      </c>
      <c r="E13" s="6">
        <v>0.154</v>
      </c>
      <c r="F13" s="6">
        <v>0.155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E21"/>
  <sheetViews>
    <sheetView workbookViewId="0">
      <selection activeCell="I19" sqref="I19"/>
    </sheetView>
  </sheetViews>
  <sheetFormatPr defaultRowHeight="15" x14ac:dyDescent="0.25"/>
  <cols>
    <col min="2" max="2" width="52.42578125" bestFit="1" customWidth="1"/>
    <col min="3" max="3" width="18.28515625" customWidth="1"/>
    <col min="4" max="4" width="14.42578125" customWidth="1"/>
    <col min="9" max="9" width="50.28515625" customWidth="1"/>
  </cols>
  <sheetData>
    <row r="2" spans="2:5" x14ac:dyDescent="0.25">
      <c r="C2" t="s">
        <v>47</v>
      </c>
      <c r="D2" t="s">
        <v>46</v>
      </c>
      <c r="E2" t="s">
        <v>44</v>
      </c>
    </row>
    <row r="4" spans="2:5" x14ac:dyDescent="0.25">
      <c r="B4" t="s">
        <v>48</v>
      </c>
      <c r="C4" s="1">
        <v>11733</v>
      </c>
      <c r="D4" s="1">
        <v>38870</v>
      </c>
      <c r="E4" s="1">
        <v>50603</v>
      </c>
    </row>
    <row r="5" spans="2:5" x14ac:dyDescent="0.25">
      <c r="B5" t="s">
        <v>49</v>
      </c>
      <c r="C5" s="1">
        <v>11733</v>
      </c>
      <c r="D5" s="1">
        <v>10936</v>
      </c>
      <c r="E5" s="1">
        <v>22669</v>
      </c>
    </row>
    <row r="6" spans="2:5" x14ac:dyDescent="0.25">
      <c r="B6" t="s">
        <v>50</v>
      </c>
      <c r="C6" s="1">
        <v>8793</v>
      </c>
      <c r="D6" s="1">
        <v>2533</v>
      </c>
      <c r="E6" s="1">
        <v>11326</v>
      </c>
    </row>
    <row r="7" spans="2:5" x14ac:dyDescent="0.25">
      <c r="B7" t="s">
        <v>52</v>
      </c>
      <c r="C7" s="1">
        <v>5804</v>
      </c>
      <c r="D7" s="1">
        <v>1785</v>
      </c>
      <c r="E7" s="1">
        <v>7589</v>
      </c>
    </row>
    <row r="8" spans="2:5" x14ac:dyDescent="0.25">
      <c r="B8" t="s">
        <v>51</v>
      </c>
      <c r="C8" s="1">
        <v>2989</v>
      </c>
      <c r="D8" s="1">
        <v>749</v>
      </c>
      <c r="E8" s="1">
        <v>3738</v>
      </c>
    </row>
    <row r="12" spans="2:5" x14ac:dyDescent="0.25">
      <c r="C12" s="1"/>
      <c r="D12" s="1"/>
      <c r="E12" s="1"/>
    </row>
    <row r="13" spans="2:5" x14ac:dyDescent="0.25">
      <c r="C13" s="1"/>
      <c r="D13" s="1"/>
      <c r="E13" s="1"/>
    </row>
    <row r="14" spans="2:5" x14ac:dyDescent="0.25">
      <c r="C14" s="1"/>
      <c r="D14" s="1"/>
      <c r="E14" s="1"/>
    </row>
    <row r="15" spans="2:5" x14ac:dyDescent="0.25">
      <c r="C15" s="1"/>
      <c r="D15" s="1"/>
      <c r="E15" s="1"/>
    </row>
    <row r="16" spans="2:5" x14ac:dyDescent="0.25">
      <c r="C16" s="1"/>
      <c r="D16" s="1"/>
      <c r="E16" s="1"/>
    </row>
    <row r="17" spans="3:5" x14ac:dyDescent="0.25">
      <c r="C17" s="1"/>
      <c r="D17" s="1"/>
      <c r="E17" s="1"/>
    </row>
    <row r="18" spans="3:5" x14ac:dyDescent="0.25">
      <c r="C18" s="1"/>
      <c r="D18" s="1"/>
      <c r="E18" s="1"/>
    </row>
    <row r="19" spans="3:5" x14ac:dyDescent="0.25">
      <c r="C19" s="1"/>
      <c r="D19" s="1"/>
      <c r="E19" s="1"/>
    </row>
    <row r="20" spans="3:5" x14ac:dyDescent="0.25">
      <c r="C20" s="1"/>
      <c r="D20" s="1"/>
      <c r="E20" s="1"/>
    </row>
    <row r="21" spans="3:5" x14ac:dyDescent="0.25">
      <c r="C21" s="1"/>
      <c r="D21" s="1"/>
      <c r="E21" s="1"/>
    </row>
  </sheetData>
  <pageMargins left="0.7" right="0.7" top="0.75" bottom="0.75" header="0.3" footer="0.3"/>
  <pageSetup paperSize="9" scale="8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3:L43"/>
  <sheetViews>
    <sheetView zoomScale="85" zoomScaleNormal="85" workbookViewId="0">
      <selection activeCell="I19" sqref="I19"/>
    </sheetView>
  </sheetViews>
  <sheetFormatPr defaultRowHeight="15" x14ac:dyDescent="0.25"/>
  <cols>
    <col min="1" max="1" width="9.140625" style="4"/>
    <col min="2" max="2" width="38.85546875" style="4" customWidth="1"/>
    <col min="3" max="8" width="21.85546875" style="4" customWidth="1"/>
    <col min="9" max="16384" width="9.140625" style="4"/>
  </cols>
  <sheetData>
    <row r="3" spans="2:9" x14ac:dyDescent="0.25">
      <c r="B3" s="2" t="s">
        <v>55</v>
      </c>
    </row>
    <row r="5" spans="2:9" x14ac:dyDescent="0.25">
      <c r="B5" s="2"/>
      <c r="C5" s="2" t="s">
        <v>18</v>
      </c>
      <c r="D5" s="2" t="s">
        <v>1</v>
      </c>
      <c r="E5" s="2" t="s">
        <v>19</v>
      </c>
      <c r="F5" s="2" t="s">
        <v>20</v>
      </c>
      <c r="G5" s="2" t="s">
        <v>21</v>
      </c>
      <c r="H5" s="2" t="s">
        <v>0</v>
      </c>
    </row>
    <row r="7" spans="2:9" x14ac:dyDescent="0.25">
      <c r="B7" s="2" t="s">
        <v>2</v>
      </c>
    </row>
    <row r="8" spans="2:9" x14ac:dyDescent="0.25">
      <c r="B8" s="4" t="s">
        <v>3</v>
      </c>
      <c r="C8" s="9">
        <v>13822</v>
      </c>
      <c r="D8" s="9">
        <v>36747</v>
      </c>
      <c r="E8" s="9">
        <v>42966</v>
      </c>
      <c r="F8" s="9">
        <v>90066</v>
      </c>
      <c r="G8" s="9">
        <v>5454</v>
      </c>
      <c r="H8" s="9">
        <f>SUM(C8:G8)</f>
        <v>189055</v>
      </c>
      <c r="I8" s="5"/>
    </row>
    <row r="9" spans="2:9" x14ac:dyDescent="0.25">
      <c r="B9" s="4" t="s">
        <v>4</v>
      </c>
      <c r="C9" s="9">
        <v>202512</v>
      </c>
      <c r="D9" s="9">
        <v>85306</v>
      </c>
      <c r="E9" s="9">
        <v>326303</v>
      </c>
      <c r="F9" s="9">
        <v>514598</v>
      </c>
      <c r="G9" s="9">
        <v>94328</v>
      </c>
      <c r="H9" s="9">
        <f t="shared" ref="H9:H10" si="0">SUM(C9:G9)</f>
        <v>1223047</v>
      </c>
      <c r="I9" s="5"/>
    </row>
    <row r="10" spans="2:9" x14ac:dyDescent="0.25">
      <c r="B10" s="4" t="s">
        <v>5</v>
      </c>
      <c r="C10" s="9">
        <v>197510</v>
      </c>
      <c r="D10" s="9">
        <v>62560</v>
      </c>
      <c r="E10" s="9">
        <v>304815</v>
      </c>
      <c r="F10" s="9">
        <v>460414</v>
      </c>
      <c r="G10" s="9">
        <v>93380</v>
      </c>
      <c r="H10" s="9">
        <f t="shared" si="0"/>
        <v>1118679</v>
      </c>
      <c r="I10" s="5"/>
    </row>
    <row r="11" spans="2:9" x14ac:dyDescent="0.25">
      <c r="B11" s="4" t="s">
        <v>6</v>
      </c>
      <c r="C11" s="10">
        <f t="shared" ref="C11:H11" si="1">C9/C8</f>
        <v>14.65142526407177</v>
      </c>
      <c r="D11" s="10">
        <f t="shared" si="1"/>
        <v>2.3214412060848506</v>
      </c>
      <c r="E11" s="10">
        <f t="shared" si="1"/>
        <v>7.594446771866127</v>
      </c>
      <c r="F11" s="10">
        <f t="shared" si="1"/>
        <v>5.7135656074434307</v>
      </c>
      <c r="G11" s="10">
        <f t="shared" si="1"/>
        <v>17.295196186285295</v>
      </c>
      <c r="H11" s="10">
        <f t="shared" si="1"/>
        <v>6.4692655576419558</v>
      </c>
    </row>
    <row r="12" spans="2:9" x14ac:dyDescent="0.25">
      <c r="C12" s="9"/>
      <c r="D12" s="9"/>
      <c r="E12" s="9"/>
      <c r="F12" s="9"/>
      <c r="G12" s="9"/>
      <c r="H12" s="9"/>
    </row>
    <row r="13" spans="2:9" x14ac:dyDescent="0.25">
      <c r="B13" s="2" t="s">
        <v>7</v>
      </c>
      <c r="C13" s="9"/>
      <c r="D13" s="9"/>
      <c r="E13" s="9"/>
      <c r="F13" s="9"/>
      <c r="G13" s="9"/>
      <c r="H13" s="9"/>
    </row>
    <row r="14" spans="2:9" x14ac:dyDescent="0.25">
      <c r="B14" s="4" t="s">
        <v>8</v>
      </c>
      <c r="C14" s="9">
        <f>'Bus Surveys'!B4</f>
        <v>112300</v>
      </c>
      <c r="D14" s="9">
        <f>'Bus Surveys'!C4</f>
        <v>9316</v>
      </c>
      <c r="E14" s="9">
        <f>'Bus Surveys'!D4</f>
        <v>102965</v>
      </c>
      <c r="F14" s="9">
        <f>'Bus Surveys'!E4</f>
        <v>101547</v>
      </c>
      <c r="G14" s="9">
        <f>'Financial Sector'!E4</f>
        <v>50603</v>
      </c>
      <c r="H14" s="9">
        <f>SUM(C14:G14)</f>
        <v>376731</v>
      </c>
    </row>
    <row r="15" spans="2:9" x14ac:dyDescent="0.25">
      <c r="B15" s="4" t="s">
        <v>9</v>
      </c>
      <c r="C15" s="9">
        <f>'Bus Surveys'!B5</f>
        <v>105950</v>
      </c>
      <c r="D15" s="9">
        <f>'Bus Surveys'!C5</f>
        <v>8501</v>
      </c>
      <c r="E15" s="9">
        <f>'Bus Surveys'!D5</f>
        <v>29852</v>
      </c>
      <c r="F15" s="9">
        <f>'Bus Surveys'!E5</f>
        <v>81959</v>
      </c>
      <c r="G15" s="9">
        <f>'Financial Sector'!E5</f>
        <v>22669</v>
      </c>
      <c r="H15" s="9">
        <f>SUM(C15:G15)</f>
        <v>248931</v>
      </c>
    </row>
    <row r="16" spans="2:9" x14ac:dyDescent="0.25">
      <c r="B16" s="4" t="s">
        <v>10</v>
      </c>
      <c r="C16" s="9">
        <f>'Bus Surveys'!B6</f>
        <v>36957</v>
      </c>
      <c r="D16" s="9">
        <f>'Bus Surveys'!C6</f>
        <v>3363</v>
      </c>
      <c r="E16" s="9">
        <f>'Bus Surveys'!D6</f>
        <v>15157</v>
      </c>
      <c r="F16" s="9">
        <f>'Bus Surveys'!E6</f>
        <v>33833</v>
      </c>
      <c r="G16" s="9">
        <f>'Financial Sector'!E6</f>
        <v>11326</v>
      </c>
      <c r="H16" s="9">
        <f>SUM(C16:G16)</f>
        <v>100636</v>
      </c>
    </row>
    <row r="17" spans="2:12" x14ac:dyDescent="0.25">
      <c r="B17" s="4" t="s">
        <v>11</v>
      </c>
      <c r="C17" s="9"/>
      <c r="D17" s="9"/>
      <c r="E17" s="9"/>
      <c r="F17" s="9"/>
      <c r="G17" s="9"/>
      <c r="H17" s="9"/>
    </row>
    <row r="18" spans="2:12" x14ac:dyDescent="0.25">
      <c r="B18" s="4" t="s">
        <v>12</v>
      </c>
      <c r="C18" s="9">
        <f>'Bus Surveys'!B7</f>
        <v>27489</v>
      </c>
      <c r="D18" s="9">
        <f>'Bus Surveys'!C7</f>
        <v>1394</v>
      </c>
      <c r="E18" s="9">
        <f>'Bus Surveys'!D7</f>
        <v>6123</v>
      </c>
      <c r="F18" s="9">
        <f>'Bus Surveys'!E7</f>
        <v>15686</v>
      </c>
      <c r="G18" s="9">
        <f>'Financial Sector'!E7</f>
        <v>7589</v>
      </c>
      <c r="H18" s="9">
        <f>SUM(C18:G18)</f>
        <v>58281</v>
      </c>
    </row>
    <row r="19" spans="2:12" x14ac:dyDescent="0.25">
      <c r="B19" s="4" t="s">
        <v>13</v>
      </c>
      <c r="C19" s="9">
        <f>'Bus Surveys'!B8</f>
        <v>9468</v>
      </c>
      <c r="D19" s="9">
        <f>'Bus Surveys'!C8</f>
        <v>1969</v>
      </c>
      <c r="E19" s="9">
        <f>'Bus Surveys'!D8</f>
        <v>9034</v>
      </c>
      <c r="F19" s="9">
        <f>'Bus Surveys'!E8</f>
        <v>18147</v>
      </c>
      <c r="G19" s="9">
        <f>'Financial Sector'!E8</f>
        <v>3738</v>
      </c>
      <c r="H19" s="9">
        <f>SUM(C19:G19)</f>
        <v>42356</v>
      </c>
    </row>
    <row r="20" spans="2:12" x14ac:dyDescent="0.25">
      <c r="C20" s="11"/>
      <c r="D20" s="11"/>
      <c r="E20" s="11"/>
      <c r="F20" s="11"/>
      <c r="G20" s="11"/>
      <c r="H20" s="11"/>
      <c r="L20" s="12"/>
    </row>
    <row r="21" spans="2:12" x14ac:dyDescent="0.25">
      <c r="B21" s="4" t="s">
        <v>14</v>
      </c>
      <c r="C21" s="13">
        <f t="shared" ref="C21:G21" si="2">C19/C16</f>
        <v>0.25618962578131343</v>
      </c>
      <c r="D21" s="13">
        <f t="shared" si="2"/>
        <v>0.58548914659530182</v>
      </c>
      <c r="E21" s="13">
        <f t="shared" si="2"/>
        <v>0.59602823777792435</v>
      </c>
      <c r="F21" s="13">
        <f t="shared" si="2"/>
        <v>0.53636981645139359</v>
      </c>
      <c r="G21" s="13">
        <f t="shared" si="2"/>
        <v>0.33003708281829419</v>
      </c>
      <c r="H21" s="13">
        <f>H19/H16</f>
        <v>0.42088318295639732</v>
      </c>
    </row>
    <row r="22" spans="2:12" x14ac:dyDescent="0.25">
      <c r="C22" s="11"/>
      <c r="D22" s="11"/>
      <c r="E22" s="11"/>
      <c r="F22" s="11"/>
      <c r="G22" s="11"/>
      <c r="H22" s="11"/>
    </row>
    <row r="23" spans="2:12" x14ac:dyDescent="0.25">
      <c r="B23" s="4" t="s">
        <v>53</v>
      </c>
      <c r="C23" s="9">
        <f>'Bus Surveys'!B10</f>
        <v>594182</v>
      </c>
      <c r="D23" s="9">
        <f>'Bus Surveys'!C10</f>
        <v>103385</v>
      </c>
      <c r="E23" s="9">
        <f>'Bus Surveys'!D10</f>
        <v>316159</v>
      </c>
      <c r="F23" s="9">
        <f>'Bus Surveys'!E10</f>
        <v>178898</v>
      </c>
      <c r="G23" s="14" t="s">
        <v>15</v>
      </c>
      <c r="H23" s="9">
        <f>'Bus Surveys'!F10</f>
        <v>278169</v>
      </c>
    </row>
    <row r="24" spans="2:12" x14ac:dyDescent="0.25">
      <c r="B24" s="4" t="s">
        <v>54</v>
      </c>
      <c r="C24" s="9">
        <f>'Bus Surveys'!B11</f>
        <v>195542</v>
      </c>
      <c r="D24" s="9">
        <f>'Bus Surveys'!C11</f>
        <v>37322</v>
      </c>
      <c r="E24" s="9">
        <f>'Bus Surveys'!D11</f>
        <v>46541</v>
      </c>
      <c r="F24" s="9">
        <f>'Bus Surveys'!E11</f>
        <v>59604</v>
      </c>
      <c r="G24" s="14" t="s">
        <v>15</v>
      </c>
      <c r="H24" s="9">
        <f>'Bus Surveys'!F11</f>
        <v>76177</v>
      </c>
    </row>
    <row r="25" spans="2:12" x14ac:dyDescent="0.25">
      <c r="C25" s="11"/>
      <c r="D25" s="11"/>
      <c r="E25" s="11"/>
      <c r="F25" s="11"/>
      <c r="G25" s="11"/>
      <c r="H25" s="11"/>
    </row>
    <row r="26" spans="2:12" x14ac:dyDescent="0.25">
      <c r="B26" s="4" t="s">
        <v>16</v>
      </c>
      <c r="C26" s="13">
        <f t="shared" ref="C26:H26" si="3">C16/C14</f>
        <v>0.32909171861086378</v>
      </c>
      <c r="D26" s="13">
        <f t="shared" si="3"/>
        <v>0.36099184199227136</v>
      </c>
      <c r="E26" s="13">
        <f t="shared" si="3"/>
        <v>0.1472053610450153</v>
      </c>
      <c r="F26" s="13">
        <f>F16/F14</f>
        <v>0.33317577082533212</v>
      </c>
      <c r="G26" s="13">
        <f t="shared" si="3"/>
        <v>0.22382072209157561</v>
      </c>
      <c r="H26" s="13">
        <f t="shared" si="3"/>
        <v>0.267129596449456</v>
      </c>
    </row>
    <row r="27" spans="2:12" x14ac:dyDescent="0.25">
      <c r="B27" s="4" t="s">
        <v>17</v>
      </c>
      <c r="C27" s="13">
        <f>C18/C14</f>
        <v>0.24478183437221729</v>
      </c>
      <c r="D27" s="13">
        <f t="shared" ref="D27:G27" si="4">D18/D14</f>
        <v>0.14963503649635038</v>
      </c>
      <c r="E27" s="13">
        <f t="shared" si="4"/>
        <v>5.9466809109891709E-2</v>
      </c>
      <c r="F27" s="13">
        <f t="shared" si="4"/>
        <v>0.15447034378169713</v>
      </c>
      <c r="G27" s="13">
        <f t="shared" si="4"/>
        <v>0.14997134557239689</v>
      </c>
      <c r="H27" s="13">
        <f>H18/H14</f>
        <v>0.15470189604784315</v>
      </c>
    </row>
    <row r="33" spans="3:12" x14ac:dyDescent="0.25">
      <c r="C33" s="2"/>
      <c r="G33" s="5"/>
      <c r="H33" s="5"/>
      <c r="I33" s="5"/>
      <c r="J33" s="5"/>
      <c r="K33" s="5"/>
      <c r="L33" s="5"/>
    </row>
    <row r="34" spans="3:12" x14ac:dyDescent="0.25">
      <c r="C34" s="2"/>
    </row>
    <row r="35" spans="3:12" x14ac:dyDescent="0.25">
      <c r="C35" s="2"/>
      <c r="D35" s="2"/>
      <c r="E35" s="2"/>
      <c r="F35" s="2"/>
    </row>
    <row r="36" spans="3:12" x14ac:dyDescent="0.25">
      <c r="C36" s="2"/>
    </row>
    <row r="37" spans="3:12" x14ac:dyDescent="0.25">
      <c r="C37" s="2"/>
      <c r="D37" s="5"/>
      <c r="E37" s="5"/>
      <c r="F37" s="5"/>
    </row>
    <row r="38" spans="3:12" x14ac:dyDescent="0.25">
      <c r="C38" s="2"/>
      <c r="D38" s="5"/>
      <c r="E38" s="5"/>
      <c r="F38" s="5"/>
    </row>
    <row r="39" spans="3:12" x14ac:dyDescent="0.25">
      <c r="C39" s="2"/>
      <c r="D39" s="5"/>
      <c r="E39" s="5"/>
      <c r="F39" s="5"/>
    </row>
    <row r="40" spans="3:12" x14ac:dyDescent="0.25">
      <c r="C40" s="8"/>
      <c r="F40" s="5"/>
    </row>
    <row r="41" spans="3:12" x14ac:dyDescent="0.25">
      <c r="C41" s="2"/>
      <c r="D41" s="5"/>
      <c r="E41" s="5"/>
      <c r="F41" s="5"/>
    </row>
    <row r="42" spans="3:12" x14ac:dyDescent="0.25">
      <c r="C42" s="2"/>
      <c r="D42" s="5"/>
      <c r="E42" s="5"/>
      <c r="F42" s="5"/>
    </row>
    <row r="43" spans="3:12" x14ac:dyDescent="0.25">
      <c r="C43" s="2"/>
      <c r="F43" s="5"/>
    </row>
  </sheetData>
  <printOptions gridLines="1"/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6"/>
  <sheetViews>
    <sheetView tabSelected="1" zoomScaleNormal="100" workbookViewId="0">
      <selection sqref="A1:H1"/>
    </sheetView>
  </sheetViews>
  <sheetFormatPr defaultRowHeight="15" customHeight="1" x14ac:dyDescent="0.25"/>
  <cols>
    <col min="1" max="1" width="42.140625" style="26" customWidth="1"/>
    <col min="2" max="2" width="3.85546875" style="36" customWidth="1"/>
    <col min="3" max="6" width="12.28515625" style="26" customWidth="1"/>
    <col min="7" max="7" width="14.42578125" style="26" customWidth="1"/>
    <col min="8" max="8" width="16" style="26" customWidth="1"/>
    <col min="9" max="28" width="9.140625" style="26"/>
    <col min="29" max="29" width="29.7109375" style="26" customWidth="1"/>
    <col min="30" max="30" width="6.5703125" style="26" customWidth="1"/>
    <col min="31" max="35" width="14.7109375" style="26" customWidth="1"/>
    <col min="36" max="36" width="5.7109375" style="26" customWidth="1"/>
    <col min="37" max="37" width="14.7109375" style="26" customWidth="1"/>
    <col min="38" max="284" width="9.140625" style="26"/>
    <col min="285" max="285" width="29.7109375" style="26" customWidth="1"/>
    <col min="286" max="286" width="6.5703125" style="26" customWidth="1"/>
    <col min="287" max="291" width="14.7109375" style="26" customWidth="1"/>
    <col min="292" max="292" width="5.7109375" style="26" customWidth="1"/>
    <col min="293" max="293" width="14.7109375" style="26" customWidth="1"/>
    <col min="294" max="540" width="9.140625" style="26"/>
    <col min="541" max="541" width="29.7109375" style="26" customWidth="1"/>
    <col min="542" max="542" width="6.5703125" style="26" customWidth="1"/>
    <col min="543" max="547" width="14.7109375" style="26" customWidth="1"/>
    <col min="548" max="548" width="5.7109375" style="26" customWidth="1"/>
    <col min="549" max="549" width="14.7109375" style="26" customWidth="1"/>
    <col min="550" max="796" width="9.140625" style="26"/>
    <col min="797" max="797" width="29.7109375" style="26" customWidth="1"/>
    <col min="798" max="798" width="6.5703125" style="26" customWidth="1"/>
    <col min="799" max="803" width="14.7109375" style="26" customWidth="1"/>
    <col min="804" max="804" width="5.7109375" style="26" customWidth="1"/>
    <col min="805" max="805" width="14.7109375" style="26" customWidth="1"/>
    <col min="806" max="1052" width="9.140625" style="26"/>
    <col min="1053" max="1053" width="29.7109375" style="26" customWidth="1"/>
    <col min="1054" max="1054" width="6.5703125" style="26" customWidth="1"/>
    <col min="1055" max="1059" width="14.7109375" style="26" customWidth="1"/>
    <col min="1060" max="1060" width="5.7109375" style="26" customWidth="1"/>
    <col min="1061" max="1061" width="14.7109375" style="26" customWidth="1"/>
    <col min="1062" max="1308" width="9.140625" style="26"/>
    <col min="1309" max="1309" width="29.7109375" style="26" customWidth="1"/>
    <col min="1310" max="1310" width="6.5703125" style="26" customWidth="1"/>
    <col min="1311" max="1315" width="14.7109375" style="26" customWidth="1"/>
    <col min="1316" max="1316" width="5.7109375" style="26" customWidth="1"/>
    <col min="1317" max="1317" width="14.7109375" style="26" customWidth="1"/>
    <col min="1318" max="1564" width="9.140625" style="26"/>
    <col min="1565" max="1565" width="29.7109375" style="26" customWidth="1"/>
    <col min="1566" max="1566" width="6.5703125" style="26" customWidth="1"/>
    <col min="1567" max="1571" width="14.7109375" style="26" customWidth="1"/>
    <col min="1572" max="1572" width="5.7109375" style="26" customWidth="1"/>
    <col min="1573" max="1573" width="14.7109375" style="26" customWidth="1"/>
    <col min="1574" max="1820" width="9.140625" style="26"/>
    <col min="1821" max="1821" width="29.7109375" style="26" customWidth="1"/>
    <col min="1822" max="1822" width="6.5703125" style="26" customWidth="1"/>
    <col min="1823" max="1827" width="14.7109375" style="26" customWidth="1"/>
    <col min="1828" max="1828" width="5.7109375" style="26" customWidth="1"/>
    <col min="1829" max="1829" width="14.7109375" style="26" customWidth="1"/>
    <col min="1830" max="2076" width="9.140625" style="26"/>
    <col min="2077" max="2077" width="29.7109375" style="26" customWidth="1"/>
    <col min="2078" max="2078" width="6.5703125" style="26" customWidth="1"/>
    <col min="2079" max="2083" width="14.7109375" style="26" customWidth="1"/>
    <col min="2084" max="2084" width="5.7109375" style="26" customWidth="1"/>
    <col min="2085" max="2085" width="14.7109375" style="26" customWidth="1"/>
    <col min="2086" max="2332" width="9.140625" style="26"/>
    <col min="2333" max="2333" width="29.7109375" style="26" customWidth="1"/>
    <col min="2334" max="2334" width="6.5703125" style="26" customWidth="1"/>
    <col min="2335" max="2339" width="14.7109375" style="26" customWidth="1"/>
    <col min="2340" max="2340" width="5.7109375" style="26" customWidth="1"/>
    <col min="2341" max="2341" width="14.7109375" style="26" customWidth="1"/>
    <col min="2342" max="2588" width="9.140625" style="26"/>
    <col min="2589" max="2589" width="29.7109375" style="26" customWidth="1"/>
    <col min="2590" max="2590" width="6.5703125" style="26" customWidth="1"/>
    <col min="2591" max="2595" width="14.7109375" style="26" customWidth="1"/>
    <col min="2596" max="2596" width="5.7109375" style="26" customWidth="1"/>
    <col min="2597" max="2597" width="14.7109375" style="26" customWidth="1"/>
    <col min="2598" max="2844" width="9.140625" style="26"/>
    <col min="2845" max="2845" width="29.7109375" style="26" customWidth="1"/>
    <col min="2846" max="2846" width="6.5703125" style="26" customWidth="1"/>
    <col min="2847" max="2851" width="14.7109375" style="26" customWidth="1"/>
    <col min="2852" max="2852" width="5.7109375" style="26" customWidth="1"/>
    <col min="2853" max="2853" width="14.7109375" style="26" customWidth="1"/>
    <col min="2854" max="3100" width="9.140625" style="26"/>
    <col min="3101" max="3101" width="29.7109375" style="26" customWidth="1"/>
    <col min="3102" max="3102" width="6.5703125" style="26" customWidth="1"/>
    <col min="3103" max="3107" width="14.7109375" style="26" customWidth="1"/>
    <col min="3108" max="3108" width="5.7109375" style="26" customWidth="1"/>
    <col min="3109" max="3109" width="14.7109375" style="26" customWidth="1"/>
    <col min="3110" max="3356" width="9.140625" style="26"/>
    <col min="3357" max="3357" width="29.7109375" style="26" customWidth="1"/>
    <col min="3358" max="3358" width="6.5703125" style="26" customWidth="1"/>
    <col min="3359" max="3363" width="14.7109375" style="26" customWidth="1"/>
    <col min="3364" max="3364" width="5.7109375" style="26" customWidth="1"/>
    <col min="3365" max="3365" width="14.7109375" style="26" customWidth="1"/>
    <col min="3366" max="3612" width="9.140625" style="26"/>
    <col min="3613" max="3613" width="29.7109375" style="26" customWidth="1"/>
    <col min="3614" max="3614" width="6.5703125" style="26" customWidth="1"/>
    <col min="3615" max="3619" width="14.7109375" style="26" customWidth="1"/>
    <col min="3620" max="3620" width="5.7109375" style="26" customWidth="1"/>
    <col min="3621" max="3621" width="14.7109375" style="26" customWidth="1"/>
    <col min="3622" max="3868" width="9.140625" style="26"/>
    <col min="3869" max="3869" width="29.7109375" style="26" customWidth="1"/>
    <col min="3870" max="3870" width="6.5703125" style="26" customWidth="1"/>
    <col min="3871" max="3875" width="14.7109375" style="26" customWidth="1"/>
    <col min="3876" max="3876" width="5.7109375" style="26" customWidth="1"/>
    <col min="3877" max="3877" width="14.7109375" style="26" customWidth="1"/>
    <col min="3878" max="4124" width="9.140625" style="26"/>
    <col min="4125" max="4125" width="29.7109375" style="26" customWidth="1"/>
    <col min="4126" max="4126" width="6.5703125" style="26" customWidth="1"/>
    <col min="4127" max="4131" width="14.7109375" style="26" customWidth="1"/>
    <col min="4132" max="4132" width="5.7109375" style="26" customWidth="1"/>
    <col min="4133" max="4133" width="14.7109375" style="26" customWidth="1"/>
    <col min="4134" max="4380" width="9.140625" style="26"/>
    <col min="4381" max="4381" width="29.7109375" style="26" customWidth="1"/>
    <col min="4382" max="4382" width="6.5703125" style="26" customWidth="1"/>
    <col min="4383" max="4387" width="14.7109375" style="26" customWidth="1"/>
    <col min="4388" max="4388" width="5.7109375" style="26" customWidth="1"/>
    <col min="4389" max="4389" width="14.7109375" style="26" customWidth="1"/>
    <col min="4390" max="4636" width="9.140625" style="26"/>
    <col min="4637" max="4637" width="29.7109375" style="26" customWidth="1"/>
    <col min="4638" max="4638" width="6.5703125" style="26" customWidth="1"/>
    <col min="4639" max="4643" width="14.7109375" style="26" customWidth="1"/>
    <col min="4644" max="4644" width="5.7109375" style="26" customWidth="1"/>
    <col min="4645" max="4645" width="14.7109375" style="26" customWidth="1"/>
    <col min="4646" max="4892" width="9.140625" style="26"/>
    <col min="4893" max="4893" width="29.7109375" style="26" customWidth="1"/>
    <col min="4894" max="4894" width="6.5703125" style="26" customWidth="1"/>
    <col min="4895" max="4899" width="14.7109375" style="26" customWidth="1"/>
    <col min="4900" max="4900" width="5.7109375" style="26" customWidth="1"/>
    <col min="4901" max="4901" width="14.7109375" style="26" customWidth="1"/>
    <col min="4902" max="5148" width="9.140625" style="26"/>
    <col min="5149" max="5149" width="29.7109375" style="26" customWidth="1"/>
    <col min="5150" max="5150" width="6.5703125" style="26" customWidth="1"/>
    <col min="5151" max="5155" width="14.7109375" style="26" customWidth="1"/>
    <col min="5156" max="5156" width="5.7109375" style="26" customWidth="1"/>
    <col min="5157" max="5157" width="14.7109375" style="26" customWidth="1"/>
    <col min="5158" max="5404" width="9.140625" style="26"/>
    <col min="5405" max="5405" width="29.7109375" style="26" customWidth="1"/>
    <col min="5406" max="5406" width="6.5703125" style="26" customWidth="1"/>
    <col min="5407" max="5411" width="14.7109375" style="26" customWidth="1"/>
    <col min="5412" max="5412" width="5.7109375" style="26" customWidth="1"/>
    <col min="5413" max="5413" width="14.7109375" style="26" customWidth="1"/>
    <col min="5414" max="5660" width="9.140625" style="26"/>
    <col min="5661" max="5661" width="29.7109375" style="26" customWidth="1"/>
    <col min="5662" max="5662" width="6.5703125" style="26" customWidth="1"/>
    <col min="5663" max="5667" width="14.7109375" style="26" customWidth="1"/>
    <col min="5668" max="5668" width="5.7109375" style="26" customWidth="1"/>
    <col min="5669" max="5669" width="14.7109375" style="26" customWidth="1"/>
    <col min="5670" max="5916" width="9.140625" style="26"/>
    <col min="5917" max="5917" width="29.7109375" style="26" customWidth="1"/>
    <col min="5918" max="5918" width="6.5703125" style="26" customWidth="1"/>
    <col min="5919" max="5923" width="14.7109375" style="26" customWidth="1"/>
    <col min="5924" max="5924" width="5.7109375" style="26" customWidth="1"/>
    <col min="5925" max="5925" width="14.7109375" style="26" customWidth="1"/>
    <col min="5926" max="6172" width="9.140625" style="26"/>
    <col min="6173" max="6173" width="29.7109375" style="26" customWidth="1"/>
    <col min="6174" max="6174" width="6.5703125" style="26" customWidth="1"/>
    <col min="6175" max="6179" width="14.7109375" style="26" customWidth="1"/>
    <col min="6180" max="6180" width="5.7109375" style="26" customWidth="1"/>
    <col min="6181" max="6181" width="14.7109375" style="26" customWidth="1"/>
    <col min="6182" max="6428" width="9.140625" style="26"/>
    <col min="6429" max="6429" width="29.7109375" style="26" customWidth="1"/>
    <col min="6430" max="6430" width="6.5703125" style="26" customWidth="1"/>
    <col min="6431" max="6435" width="14.7109375" style="26" customWidth="1"/>
    <col min="6436" max="6436" width="5.7109375" style="26" customWidth="1"/>
    <col min="6437" max="6437" width="14.7109375" style="26" customWidth="1"/>
    <col min="6438" max="6684" width="9.140625" style="26"/>
    <col min="6685" max="6685" width="29.7109375" style="26" customWidth="1"/>
    <col min="6686" max="6686" width="6.5703125" style="26" customWidth="1"/>
    <col min="6687" max="6691" width="14.7109375" style="26" customWidth="1"/>
    <col min="6692" max="6692" width="5.7109375" style="26" customWidth="1"/>
    <col min="6693" max="6693" width="14.7109375" style="26" customWidth="1"/>
    <col min="6694" max="6940" width="9.140625" style="26"/>
    <col min="6941" max="6941" width="29.7109375" style="26" customWidth="1"/>
    <col min="6942" max="6942" width="6.5703125" style="26" customWidth="1"/>
    <col min="6943" max="6947" width="14.7109375" style="26" customWidth="1"/>
    <col min="6948" max="6948" width="5.7109375" style="26" customWidth="1"/>
    <col min="6949" max="6949" width="14.7109375" style="26" customWidth="1"/>
    <col min="6950" max="7196" width="9.140625" style="26"/>
    <col min="7197" max="7197" width="29.7109375" style="26" customWidth="1"/>
    <col min="7198" max="7198" width="6.5703125" style="26" customWidth="1"/>
    <col min="7199" max="7203" width="14.7109375" style="26" customWidth="1"/>
    <col min="7204" max="7204" width="5.7109375" style="26" customWidth="1"/>
    <col min="7205" max="7205" width="14.7109375" style="26" customWidth="1"/>
    <col min="7206" max="7452" width="9.140625" style="26"/>
    <col min="7453" max="7453" width="29.7109375" style="26" customWidth="1"/>
    <col min="7454" max="7454" width="6.5703125" style="26" customWidth="1"/>
    <col min="7455" max="7459" width="14.7109375" style="26" customWidth="1"/>
    <col min="7460" max="7460" width="5.7109375" style="26" customWidth="1"/>
    <col min="7461" max="7461" width="14.7109375" style="26" customWidth="1"/>
    <col min="7462" max="7708" width="9.140625" style="26"/>
    <col min="7709" max="7709" width="29.7109375" style="26" customWidth="1"/>
    <col min="7710" max="7710" width="6.5703125" style="26" customWidth="1"/>
    <col min="7711" max="7715" width="14.7109375" style="26" customWidth="1"/>
    <col min="7716" max="7716" width="5.7109375" style="26" customWidth="1"/>
    <col min="7717" max="7717" width="14.7109375" style="26" customWidth="1"/>
    <col min="7718" max="7964" width="9.140625" style="26"/>
    <col min="7965" max="7965" width="29.7109375" style="26" customWidth="1"/>
    <col min="7966" max="7966" width="6.5703125" style="26" customWidth="1"/>
    <col min="7967" max="7971" width="14.7109375" style="26" customWidth="1"/>
    <col min="7972" max="7972" width="5.7109375" style="26" customWidth="1"/>
    <col min="7973" max="7973" width="14.7109375" style="26" customWidth="1"/>
    <col min="7974" max="8220" width="9.140625" style="26"/>
    <col min="8221" max="8221" width="29.7109375" style="26" customWidth="1"/>
    <col min="8222" max="8222" width="6.5703125" style="26" customWidth="1"/>
    <col min="8223" max="8227" width="14.7109375" style="26" customWidth="1"/>
    <col min="8228" max="8228" width="5.7109375" style="26" customWidth="1"/>
    <col min="8229" max="8229" width="14.7109375" style="26" customWidth="1"/>
    <col min="8230" max="8476" width="9.140625" style="26"/>
    <col min="8477" max="8477" width="29.7109375" style="26" customWidth="1"/>
    <col min="8478" max="8478" width="6.5703125" style="26" customWidth="1"/>
    <col min="8479" max="8483" width="14.7109375" style="26" customWidth="1"/>
    <col min="8484" max="8484" width="5.7109375" style="26" customWidth="1"/>
    <col min="8485" max="8485" width="14.7109375" style="26" customWidth="1"/>
    <col min="8486" max="8732" width="9.140625" style="26"/>
    <col min="8733" max="8733" width="29.7109375" style="26" customWidth="1"/>
    <col min="8734" max="8734" width="6.5703125" style="26" customWidth="1"/>
    <col min="8735" max="8739" width="14.7109375" style="26" customWidth="1"/>
    <col min="8740" max="8740" width="5.7109375" style="26" customWidth="1"/>
    <col min="8741" max="8741" width="14.7109375" style="26" customWidth="1"/>
    <col min="8742" max="8988" width="9.140625" style="26"/>
    <col min="8989" max="8989" width="29.7109375" style="26" customWidth="1"/>
    <col min="8990" max="8990" width="6.5703125" style="26" customWidth="1"/>
    <col min="8991" max="8995" width="14.7109375" style="26" customWidth="1"/>
    <col min="8996" max="8996" width="5.7109375" style="26" customWidth="1"/>
    <col min="8997" max="8997" width="14.7109375" style="26" customWidth="1"/>
    <col min="8998" max="9244" width="9.140625" style="26"/>
    <col min="9245" max="9245" width="29.7109375" style="26" customWidth="1"/>
    <col min="9246" max="9246" width="6.5703125" style="26" customWidth="1"/>
    <col min="9247" max="9251" width="14.7109375" style="26" customWidth="1"/>
    <col min="9252" max="9252" width="5.7109375" style="26" customWidth="1"/>
    <col min="9253" max="9253" width="14.7109375" style="26" customWidth="1"/>
    <col min="9254" max="9500" width="9.140625" style="26"/>
    <col min="9501" max="9501" width="29.7109375" style="26" customWidth="1"/>
    <col min="9502" max="9502" width="6.5703125" style="26" customWidth="1"/>
    <col min="9503" max="9507" width="14.7109375" style="26" customWidth="1"/>
    <col min="9508" max="9508" width="5.7109375" style="26" customWidth="1"/>
    <col min="9509" max="9509" width="14.7109375" style="26" customWidth="1"/>
    <col min="9510" max="9756" width="9.140625" style="26"/>
    <col min="9757" max="9757" width="29.7109375" style="26" customWidth="1"/>
    <col min="9758" max="9758" width="6.5703125" style="26" customWidth="1"/>
    <col min="9759" max="9763" width="14.7109375" style="26" customWidth="1"/>
    <col min="9764" max="9764" width="5.7109375" style="26" customWidth="1"/>
    <col min="9765" max="9765" width="14.7109375" style="26" customWidth="1"/>
    <col min="9766" max="10012" width="9.140625" style="26"/>
    <col min="10013" max="10013" width="29.7109375" style="26" customWidth="1"/>
    <col min="10014" max="10014" width="6.5703125" style="26" customWidth="1"/>
    <col min="10015" max="10019" width="14.7109375" style="26" customWidth="1"/>
    <col min="10020" max="10020" width="5.7109375" style="26" customWidth="1"/>
    <col min="10021" max="10021" width="14.7109375" style="26" customWidth="1"/>
    <col min="10022" max="10268" width="9.140625" style="26"/>
    <col min="10269" max="10269" width="29.7109375" style="26" customWidth="1"/>
    <col min="10270" max="10270" width="6.5703125" style="26" customWidth="1"/>
    <col min="10271" max="10275" width="14.7109375" style="26" customWidth="1"/>
    <col min="10276" max="10276" width="5.7109375" style="26" customWidth="1"/>
    <col min="10277" max="10277" width="14.7109375" style="26" customWidth="1"/>
    <col min="10278" max="10524" width="9.140625" style="26"/>
    <col min="10525" max="10525" width="29.7109375" style="26" customWidth="1"/>
    <col min="10526" max="10526" width="6.5703125" style="26" customWidth="1"/>
    <col min="10527" max="10531" width="14.7109375" style="26" customWidth="1"/>
    <col min="10532" max="10532" width="5.7109375" style="26" customWidth="1"/>
    <col min="10533" max="10533" width="14.7109375" style="26" customWidth="1"/>
    <col min="10534" max="10780" width="9.140625" style="26"/>
    <col min="10781" max="10781" width="29.7109375" style="26" customWidth="1"/>
    <col min="10782" max="10782" width="6.5703125" style="26" customWidth="1"/>
    <col min="10783" max="10787" width="14.7109375" style="26" customWidth="1"/>
    <col min="10788" max="10788" width="5.7109375" style="26" customWidth="1"/>
    <col min="10789" max="10789" width="14.7109375" style="26" customWidth="1"/>
    <col min="10790" max="11036" width="9.140625" style="26"/>
    <col min="11037" max="11037" width="29.7109375" style="26" customWidth="1"/>
    <col min="11038" max="11038" width="6.5703125" style="26" customWidth="1"/>
    <col min="11039" max="11043" width="14.7109375" style="26" customWidth="1"/>
    <col min="11044" max="11044" width="5.7109375" style="26" customWidth="1"/>
    <col min="11045" max="11045" width="14.7109375" style="26" customWidth="1"/>
    <col min="11046" max="11292" width="9.140625" style="26"/>
    <col min="11293" max="11293" width="29.7109375" style="26" customWidth="1"/>
    <col min="11294" max="11294" width="6.5703125" style="26" customWidth="1"/>
    <col min="11295" max="11299" width="14.7109375" style="26" customWidth="1"/>
    <col min="11300" max="11300" width="5.7109375" style="26" customWidth="1"/>
    <col min="11301" max="11301" width="14.7109375" style="26" customWidth="1"/>
    <col min="11302" max="11548" width="9.140625" style="26"/>
    <col min="11549" max="11549" width="29.7109375" style="26" customWidth="1"/>
    <col min="11550" max="11550" width="6.5703125" style="26" customWidth="1"/>
    <col min="11551" max="11555" width="14.7109375" style="26" customWidth="1"/>
    <col min="11556" max="11556" width="5.7109375" style="26" customWidth="1"/>
    <col min="11557" max="11557" width="14.7109375" style="26" customWidth="1"/>
    <col min="11558" max="11804" width="9.140625" style="26"/>
    <col min="11805" max="11805" width="29.7109375" style="26" customWidth="1"/>
    <col min="11806" max="11806" width="6.5703125" style="26" customWidth="1"/>
    <col min="11807" max="11811" width="14.7109375" style="26" customWidth="1"/>
    <col min="11812" max="11812" width="5.7109375" style="26" customWidth="1"/>
    <col min="11813" max="11813" width="14.7109375" style="26" customWidth="1"/>
    <col min="11814" max="12060" width="9.140625" style="26"/>
    <col min="12061" max="12061" width="29.7109375" style="26" customWidth="1"/>
    <col min="12062" max="12062" width="6.5703125" style="26" customWidth="1"/>
    <col min="12063" max="12067" width="14.7109375" style="26" customWidth="1"/>
    <col min="12068" max="12068" width="5.7109375" style="26" customWidth="1"/>
    <col min="12069" max="12069" width="14.7109375" style="26" customWidth="1"/>
    <col min="12070" max="12316" width="9.140625" style="26"/>
    <col min="12317" max="12317" width="29.7109375" style="26" customWidth="1"/>
    <col min="12318" max="12318" width="6.5703125" style="26" customWidth="1"/>
    <col min="12319" max="12323" width="14.7109375" style="26" customWidth="1"/>
    <col min="12324" max="12324" width="5.7109375" style="26" customWidth="1"/>
    <col min="12325" max="12325" width="14.7109375" style="26" customWidth="1"/>
    <col min="12326" max="12572" width="9.140625" style="26"/>
    <col min="12573" max="12573" width="29.7109375" style="26" customWidth="1"/>
    <col min="12574" max="12574" width="6.5703125" style="26" customWidth="1"/>
    <col min="12575" max="12579" width="14.7109375" style="26" customWidth="1"/>
    <col min="12580" max="12580" width="5.7109375" style="26" customWidth="1"/>
    <col min="12581" max="12581" width="14.7109375" style="26" customWidth="1"/>
    <col min="12582" max="12828" width="9.140625" style="26"/>
    <col min="12829" max="12829" width="29.7109375" style="26" customWidth="1"/>
    <col min="12830" max="12830" width="6.5703125" style="26" customWidth="1"/>
    <col min="12831" max="12835" width="14.7109375" style="26" customWidth="1"/>
    <col min="12836" max="12836" width="5.7109375" style="26" customWidth="1"/>
    <col min="12837" max="12837" width="14.7109375" style="26" customWidth="1"/>
    <col min="12838" max="13084" width="9.140625" style="26"/>
    <col min="13085" max="13085" width="29.7109375" style="26" customWidth="1"/>
    <col min="13086" max="13086" width="6.5703125" style="26" customWidth="1"/>
    <col min="13087" max="13091" width="14.7109375" style="26" customWidth="1"/>
    <col min="13092" max="13092" width="5.7109375" style="26" customWidth="1"/>
    <col min="13093" max="13093" width="14.7109375" style="26" customWidth="1"/>
    <col min="13094" max="13340" width="9.140625" style="26"/>
    <col min="13341" max="13341" width="29.7109375" style="26" customWidth="1"/>
    <col min="13342" max="13342" width="6.5703125" style="26" customWidth="1"/>
    <col min="13343" max="13347" width="14.7109375" style="26" customWidth="1"/>
    <col min="13348" max="13348" width="5.7109375" style="26" customWidth="1"/>
    <col min="13349" max="13349" width="14.7109375" style="26" customWidth="1"/>
    <col min="13350" max="13596" width="9.140625" style="26"/>
    <col min="13597" max="13597" width="29.7109375" style="26" customWidth="1"/>
    <col min="13598" max="13598" width="6.5703125" style="26" customWidth="1"/>
    <col min="13599" max="13603" width="14.7109375" style="26" customWidth="1"/>
    <col min="13604" max="13604" width="5.7109375" style="26" customWidth="1"/>
    <col min="13605" max="13605" width="14.7109375" style="26" customWidth="1"/>
    <col min="13606" max="13852" width="9.140625" style="26"/>
    <col min="13853" max="13853" width="29.7109375" style="26" customWidth="1"/>
    <col min="13854" max="13854" width="6.5703125" style="26" customWidth="1"/>
    <col min="13855" max="13859" width="14.7109375" style="26" customWidth="1"/>
    <col min="13860" max="13860" width="5.7109375" style="26" customWidth="1"/>
    <col min="13861" max="13861" width="14.7109375" style="26" customWidth="1"/>
    <col min="13862" max="14108" width="9.140625" style="26"/>
    <col min="14109" max="14109" width="29.7109375" style="26" customWidth="1"/>
    <col min="14110" max="14110" width="6.5703125" style="26" customWidth="1"/>
    <col min="14111" max="14115" width="14.7109375" style="26" customWidth="1"/>
    <col min="14116" max="14116" width="5.7109375" style="26" customWidth="1"/>
    <col min="14117" max="14117" width="14.7109375" style="26" customWidth="1"/>
    <col min="14118" max="14364" width="9.140625" style="26"/>
    <col min="14365" max="14365" width="29.7109375" style="26" customWidth="1"/>
    <col min="14366" max="14366" width="6.5703125" style="26" customWidth="1"/>
    <col min="14367" max="14371" width="14.7109375" style="26" customWidth="1"/>
    <col min="14372" max="14372" width="5.7109375" style="26" customWidth="1"/>
    <col min="14373" max="14373" width="14.7109375" style="26" customWidth="1"/>
    <col min="14374" max="14620" width="9.140625" style="26"/>
    <col min="14621" max="14621" width="29.7109375" style="26" customWidth="1"/>
    <col min="14622" max="14622" width="6.5703125" style="26" customWidth="1"/>
    <col min="14623" max="14627" width="14.7109375" style="26" customWidth="1"/>
    <col min="14628" max="14628" width="5.7109375" style="26" customWidth="1"/>
    <col min="14629" max="14629" width="14.7109375" style="26" customWidth="1"/>
    <col min="14630" max="14876" width="9.140625" style="26"/>
    <col min="14877" max="14877" width="29.7109375" style="26" customWidth="1"/>
    <col min="14878" max="14878" width="6.5703125" style="26" customWidth="1"/>
    <col min="14879" max="14883" width="14.7109375" style="26" customWidth="1"/>
    <col min="14884" max="14884" width="5.7109375" style="26" customWidth="1"/>
    <col min="14885" max="14885" width="14.7109375" style="26" customWidth="1"/>
    <col min="14886" max="15132" width="9.140625" style="26"/>
    <col min="15133" max="15133" width="29.7109375" style="26" customWidth="1"/>
    <col min="15134" max="15134" width="6.5703125" style="26" customWidth="1"/>
    <col min="15135" max="15139" width="14.7109375" style="26" customWidth="1"/>
    <col min="15140" max="15140" width="5.7109375" style="26" customWidth="1"/>
    <col min="15141" max="15141" width="14.7109375" style="26" customWidth="1"/>
    <col min="15142" max="15388" width="9.140625" style="26"/>
    <col min="15389" max="15389" width="29.7109375" style="26" customWidth="1"/>
    <col min="15390" max="15390" width="6.5703125" style="26" customWidth="1"/>
    <col min="15391" max="15395" width="14.7109375" style="26" customWidth="1"/>
    <col min="15396" max="15396" width="5.7109375" style="26" customWidth="1"/>
    <col min="15397" max="15397" width="14.7109375" style="26" customWidth="1"/>
    <col min="15398" max="15644" width="9.140625" style="26"/>
    <col min="15645" max="15645" width="29.7109375" style="26" customWidth="1"/>
    <col min="15646" max="15646" width="6.5703125" style="26" customWidth="1"/>
    <col min="15647" max="15651" width="14.7109375" style="26" customWidth="1"/>
    <col min="15652" max="15652" width="5.7109375" style="26" customWidth="1"/>
    <col min="15653" max="15653" width="14.7109375" style="26" customWidth="1"/>
    <col min="15654" max="15900" width="9.140625" style="26"/>
    <col min="15901" max="15901" width="29.7109375" style="26" customWidth="1"/>
    <col min="15902" max="15902" width="6.5703125" style="26" customWidth="1"/>
    <col min="15903" max="15907" width="14.7109375" style="26" customWidth="1"/>
    <col min="15908" max="15908" width="5.7109375" style="26" customWidth="1"/>
    <col min="15909" max="15909" width="14.7109375" style="26" customWidth="1"/>
    <col min="15910" max="16384" width="9.140625" style="26"/>
  </cols>
  <sheetData>
    <row r="1" spans="1:8" ht="15" customHeight="1" x14ac:dyDescent="0.25">
      <c r="A1" s="48" t="s">
        <v>82</v>
      </c>
      <c r="B1" s="49"/>
      <c r="C1" s="49"/>
      <c r="D1" s="49"/>
      <c r="E1" s="49"/>
      <c r="F1" s="49"/>
      <c r="G1" s="49"/>
      <c r="H1" s="49"/>
    </row>
    <row r="2" spans="1:8" s="40" customFormat="1" ht="39" customHeight="1" x14ac:dyDescent="0.25">
      <c r="A2" s="37"/>
      <c r="B2" s="42"/>
      <c r="C2" s="20" t="s">
        <v>56</v>
      </c>
      <c r="D2" s="20" t="s">
        <v>1</v>
      </c>
      <c r="E2" s="20" t="s">
        <v>19</v>
      </c>
      <c r="F2" s="20" t="s">
        <v>70</v>
      </c>
      <c r="G2" s="20" t="s">
        <v>78</v>
      </c>
      <c r="H2" s="20" t="s">
        <v>79</v>
      </c>
    </row>
    <row r="3" spans="1:8" s="21" customFormat="1" ht="15" customHeight="1" x14ac:dyDescent="0.25">
      <c r="B3" s="36" t="s">
        <v>57</v>
      </c>
      <c r="H3" s="22"/>
    </row>
    <row r="4" spans="1:8" ht="15" customHeight="1" x14ac:dyDescent="0.25">
      <c r="A4" s="25" t="s">
        <v>2</v>
      </c>
      <c r="B4" s="43"/>
      <c r="H4" s="25"/>
    </row>
    <row r="5" spans="1:8" ht="15" customHeight="1" x14ac:dyDescent="0.25">
      <c r="A5" s="26" t="s">
        <v>58</v>
      </c>
      <c r="B5" s="44" t="s">
        <v>59</v>
      </c>
      <c r="C5" s="23">
        <v>17555</v>
      </c>
      <c r="D5" s="23">
        <v>51568</v>
      </c>
      <c r="E5" s="23">
        <v>46595</v>
      </c>
      <c r="F5" s="23">
        <v>127757</v>
      </c>
      <c r="G5" s="23">
        <v>6557</v>
      </c>
      <c r="H5" s="27">
        <v>250032</v>
      </c>
    </row>
    <row r="6" spans="1:8" ht="15" customHeight="1" x14ac:dyDescent="0.25">
      <c r="A6" s="26" t="s">
        <v>71</v>
      </c>
      <c r="B6" s="44" t="s">
        <v>59</v>
      </c>
      <c r="C6" s="23">
        <v>235352</v>
      </c>
      <c r="D6" s="23">
        <v>120341</v>
      </c>
      <c r="E6" s="23">
        <v>356057</v>
      </c>
      <c r="F6" s="23">
        <v>666984</v>
      </c>
      <c r="G6" s="23">
        <v>99502</v>
      </c>
      <c r="H6" s="27">
        <v>1478236</v>
      </c>
    </row>
    <row r="7" spans="1:8" ht="15" customHeight="1" x14ac:dyDescent="0.25">
      <c r="A7" s="26" t="s">
        <v>60</v>
      </c>
      <c r="B7" s="44" t="s">
        <v>61</v>
      </c>
      <c r="C7" s="38">
        <v>227932</v>
      </c>
      <c r="D7" s="28">
        <v>84956</v>
      </c>
      <c r="E7" s="28">
        <v>333324</v>
      </c>
      <c r="F7" s="28">
        <v>590583</v>
      </c>
      <c r="G7" s="28">
        <v>97502</v>
      </c>
      <c r="H7" s="29">
        <v>1334297</v>
      </c>
    </row>
    <row r="8" spans="1:8" ht="15" customHeight="1" x14ac:dyDescent="0.25">
      <c r="A8" s="26" t="s">
        <v>6</v>
      </c>
      <c r="B8" s="44" t="s">
        <v>59</v>
      </c>
      <c r="C8" s="30">
        <v>13.4</v>
      </c>
      <c r="D8" s="30">
        <v>2.2999999999999998</v>
      </c>
      <c r="E8" s="30">
        <v>7.6</v>
      </c>
      <c r="F8" s="31">
        <v>5.2</v>
      </c>
      <c r="G8" s="31">
        <v>15.2</v>
      </c>
      <c r="H8" s="32">
        <v>5.9</v>
      </c>
    </row>
    <row r="9" spans="1:8" ht="15" customHeight="1" x14ac:dyDescent="0.25">
      <c r="A9" s="25" t="s">
        <v>7</v>
      </c>
      <c r="B9" s="43"/>
      <c r="C9" s="40"/>
      <c r="D9" s="40"/>
      <c r="E9" s="40"/>
      <c r="F9" s="40"/>
      <c r="G9" s="40"/>
      <c r="H9" s="41"/>
    </row>
    <row r="10" spans="1:8" ht="15" customHeight="1" x14ac:dyDescent="0.25">
      <c r="A10" s="26" t="s">
        <v>48</v>
      </c>
      <c r="B10" s="44" t="s">
        <v>62</v>
      </c>
      <c r="C10" s="33">
        <v>227154</v>
      </c>
      <c r="D10" s="24">
        <v>19428</v>
      </c>
      <c r="E10" s="33">
        <v>183434</v>
      </c>
      <c r="F10" s="33">
        <v>214959</v>
      </c>
      <c r="G10" s="28">
        <v>56704</v>
      </c>
      <c r="H10" s="34">
        <v>701679</v>
      </c>
    </row>
    <row r="11" spans="1:8" ht="15" customHeight="1" x14ac:dyDescent="0.25">
      <c r="A11" s="26" t="s">
        <v>75</v>
      </c>
      <c r="B11" s="44" t="s">
        <v>59</v>
      </c>
      <c r="C11" s="23">
        <v>235352</v>
      </c>
      <c r="D11" s="23">
        <v>120341</v>
      </c>
      <c r="E11" s="23">
        <v>356057</v>
      </c>
      <c r="F11" s="33">
        <v>732675</v>
      </c>
      <c r="G11" s="33" t="s">
        <v>15</v>
      </c>
      <c r="H11" s="34">
        <v>1444425</v>
      </c>
    </row>
    <row r="12" spans="1:8" ht="15" customHeight="1" x14ac:dyDescent="0.25">
      <c r="A12" s="26" t="s">
        <v>63</v>
      </c>
      <c r="B12" s="44" t="s">
        <v>62</v>
      </c>
      <c r="C12" s="33">
        <v>202107</v>
      </c>
      <c r="D12" s="33">
        <v>19965</v>
      </c>
      <c r="E12" s="33">
        <v>42746</v>
      </c>
      <c r="F12" s="33">
        <v>148412</v>
      </c>
      <c r="G12" s="28">
        <v>23073</v>
      </c>
      <c r="H12" s="34">
        <v>436303</v>
      </c>
    </row>
    <row r="13" spans="1:8" ht="15" customHeight="1" x14ac:dyDescent="0.25">
      <c r="A13" s="26" t="s">
        <v>64</v>
      </c>
      <c r="B13" s="44" t="s">
        <v>62</v>
      </c>
      <c r="C13" s="33">
        <v>91740</v>
      </c>
      <c r="D13" s="24">
        <v>6922</v>
      </c>
      <c r="E13" s="33">
        <v>22226</v>
      </c>
      <c r="F13" s="33">
        <v>68484</v>
      </c>
      <c r="G13" s="28">
        <v>8672</v>
      </c>
      <c r="H13" s="34">
        <v>198044</v>
      </c>
    </row>
    <row r="14" spans="1:8" ht="15" customHeight="1" x14ac:dyDescent="0.25">
      <c r="A14" s="35" t="s">
        <v>11</v>
      </c>
      <c r="B14" s="44"/>
      <c r="C14" s="33"/>
      <c r="D14" s="33"/>
      <c r="E14" s="33"/>
      <c r="F14" s="33"/>
      <c r="G14" s="33"/>
      <c r="H14" s="34"/>
    </row>
    <row r="15" spans="1:8" ht="15" customHeight="1" x14ac:dyDescent="0.25">
      <c r="A15" s="36" t="s">
        <v>65</v>
      </c>
      <c r="B15" s="44" t="s">
        <v>62</v>
      </c>
      <c r="C15" s="33">
        <v>79402</v>
      </c>
      <c r="D15" s="24">
        <v>2406</v>
      </c>
      <c r="E15" s="24">
        <v>9476</v>
      </c>
      <c r="F15" s="28">
        <v>39312</v>
      </c>
      <c r="G15" s="28">
        <v>5398</v>
      </c>
      <c r="H15" s="34">
        <v>135994</v>
      </c>
    </row>
    <row r="16" spans="1:8" ht="15" customHeight="1" x14ac:dyDescent="0.25">
      <c r="A16" s="36" t="s">
        <v>66</v>
      </c>
      <c r="B16" s="44" t="s">
        <v>62</v>
      </c>
      <c r="C16" s="33">
        <v>12338</v>
      </c>
      <c r="D16" s="23">
        <v>4516</v>
      </c>
      <c r="E16" s="33">
        <v>12750</v>
      </c>
      <c r="F16" s="23">
        <v>29172</v>
      </c>
      <c r="G16" s="28">
        <v>3274</v>
      </c>
      <c r="H16" s="34">
        <v>62050</v>
      </c>
    </row>
    <row r="17" spans="1:8" ht="15" customHeight="1" x14ac:dyDescent="0.25">
      <c r="A17" s="26" t="s">
        <v>14</v>
      </c>
      <c r="B17" s="44" t="s">
        <v>67</v>
      </c>
      <c r="C17" s="31">
        <v>13.4</v>
      </c>
      <c r="D17" s="31">
        <v>65.2</v>
      </c>
      <c r="E17" s="31">
        <v>57.4</v>
      </c>
      <c r="F17" s="31">
        <v>42.6</v>
      </c>
      <c r="G17" s="31">
        <v>37.799999999999997</v>
      </c>
      <c r="H17" s="39">
        <v>31.3</v>
      </c>
    </row>
    <row r="18" spans="1:8" ht="15" customHeight="1" x14ac:dyDescent="0.25">
      <c r="A18" s="26" t="s">
        <v>72</v>
      </c>
      <c r="B18" s="44" t="s">
        <v>68</v>
      </c>
      <c r="C18" s="33">
        <v>965167</v>
      </c>
      <c r="D18" s="33">
        <v>161441</v>
      </c>
      <c r="E18" s="33">
        <v>515182</v>
      </c>
      <c r="F18" s="33">
        <v>293389</v>
      </c>
      <c r="G18" s="33" t="s">
        <v>15</v>
      </c>
      <c r="H18" s="34">
        <v>446527</v>
      </c>
    </row>
    <row r="19" spans="1:8" ht="15" customHeight="1" x14ac:dyDescent="0.25">
      <c r="A19" s="26" t="s">
        <v>73</v>
      </c>
      <c r="B19" s="44" t="s">
        <v>68</v>
      </c>
      <c r="C19" s="33">
        <v>389799</v>
      </c>
      <c r="D19" s="33">
        <v>57518</v>
      </c>
      <c r="E19" s="33">
        <v>62423</v>
      </c>
      <c r="F19" s="33">
        <v>93471</v>
      </c>
      <c r="G19" s="33" t="s">
        <v>15</v>
      </c>
      <c r="H19" s="34">
        <v>131105</v>
      </c>
    </row>
    <row r="20" spans="1:8" ht="15" customHeight="1" x14ac:dyDescent="0.25">
      <c r="A20" s="26" t="s">
        <v>16</v>
      </c>
      <c r="B20" s="36" t="s">
        <v>67</v>
      </c>
      <c r="C20" s="31">
        <v>40.4</v>
      </c>
      <c r="D20" s="31">
        <v>35.6</v>
      </c>
      <c r="E20" s="31">
        <v>12.1</v>
      </c>
      <c r="F20" s="31">
        <v>31.9</v>
      </c>
      <c r="G20" s="31">
        <v>15.3</v>
      </c>
      <c r="H20" s="39">
        <v>28.2</v>
      </c>
    </row>
    <row r="21" spans="1:8" ht="15" customHeight="1" x14ac:dyDescent="0.25">
      <c r="A21" s="26" t="s">
        <v>17</v>
      </c>
      <c r="B21" s="36" t="s">
        <v>67</v>
      </c>
      <c r="C21" s="31">
        <v>35</v>
      </c>
      <c r="D21" s="31">
        <v>12.4</v>
      </c>
      <c r="E21" s="31">
        <v>5.2</v>
      </c>
      <c r="F21" s="31">
        <v>18.3</v>
      </c>
      <c r="G21" s="31">
        <v>9.5</v>
      </c>
      <c r="H21" s="39">
        <v>19.399999999999999</v>
      </c>
    </row>
    <row r="22" spans="1:8" ht="15" customHeight="1" x14ac:dyDescent="0.25">
      <c r="A22" s="50" t="s">
        <v>80</v>
      </c>
      <c r="B22" s="51"/>
      <c r="C22" s="51"/>
      <c r="D22" s="51"/>
      <c r="E22" s="51"/>
      <c r="F22" s="51"/>
      <c r="G22" s="51"/>
      <c r="H22" s="51"/>
    </row>
    <row r="23" spans="1:8" ht="15" customHeight="1" x14ac:dyDescent="0.25">
      <c r="A23" s="52" t="s">
        <v>77</v>
      </c>
      <c r="B23" s="53"/>
      <c r="C23" s="53"/>
      <c r="D23" s="53"/>
      <c r="E23" s="53"/>
      <c r="F23" s="53"/>
      <c r="G23" s="53"/>
      <c r="H23" s="53"/>
    </row>
    <row r="24" spans="1:8" ht="15" customHeight="1" x14ac:dyDescent="0.25">
      <c r="A24" s="52" t="s">
        <v>76</v>
      </c>
      <c r="B24" s="53"/>
      <c r="C24" s="53"/>
      <c r="D24" s="53"/>
      <c r="E24" s="53"/>
      <c r="F24" s="53"/>
      <c r="G24" s="53"/>
      <c r="H24" s="53"/>
    </row>
    <row r="25" spans="1:8" ht="15" customHeight="1" x14ac:dyDescent="0.25">
      <c r="A25" s="46" t="s">
        <v>74</v>
      </c>
      <c r="B25" s="47"/>
      <c r="C25" s="47"/>
      <c r="D25" s="47"/>
      <c r="E25" s="47"/>
      <c r="F25" s="47"/>
      <c r="G25" s="47"/>
      <c r="H25" s="47"/>
    </row>
    <row r="26" spans="1:8" ht="15" customHeight="1" x14ac:dyDescent="0.25">
      <c r="A26" s="45" t="s">
        <v>81</v>
      </c>
      <c r="B26" s="45"/>
      <c r="C26" s="45"/>
      <c r="D26" s="45"/>
      <c r="E26" s="45"/>
      <c r="F26" s="45"/>
      <c r="G26" s="45"/>
      <c r="H26" s="45"/>
    </row>
  </sheetData>
  <mergeCells count="6">
    <mergeCell ref="A26:H26"/>
    <mergeCell ref="A25:H25"/>
    <mergeCell ref="A1:H1"/>
    <mergeCell ref="A22:H22"/>
    <mergeCell ref="A23:H23"/>
    <mergeCell ref="A24:H24"/>
  </mergeCells>
  <pageMargins left="0" right="0" top="0.59055118110236227" bottom="0.98425196850393704" header="0.31496062992125984" footer="0.31496062992125984"/>
  <pageSetup paperSize="9"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M3:O9"/>
  <sheetViews>
    <sheetView workbookViewId="0">
      <selection activeCell="C34" sqref="C34"/>
    </sheetView>
  </sheetViews>
  <sheetFormatPr defaultRowHeight="15" x14ac:dyDescent="0.25"/>
  <cols>
    <col min="1" max="1" width="46.7109375" customWidth="1"/>
  </cols>
  <sheetData>
    <row r="3" spans="13:15" x14ac:dyDescent="0.25">
      <c r="N3" t="s">
        <v>8</v>
      </c>
    </row>
    <row r="4" spans="13:15" x14ac:dyDescent="0.25">
      <c r="M4" t="s">
        <v>18</v>
      </c>
      <c r="N4" s="1">
        <v>112300</v>
      </c>
      <c r="O4" s="3">
        <f>N4/$N$9</f>
        <v>0.29809068008738332</v>
      </c>
    </row>
    <row r="5" spans="13:15" x14ac:dyDescent="0.25">
      <c r="M5" t="s">
        <v>1</v>
      </c>
      <c r="N5" s="1">
        <v>9316</v>
      </c>
      <c r="O5" s="3">
        <f t="shared" ref="O5:O9" si="0">N5/$N$9</f>
        <v>2.4728519819181324E-2</v>
      </c>
    </row>
    <row r="6" spans="13:15" x14ac:dyDescent="0.25">
      <c r="M6" t="s">
        <v>19</v>
      </c>
      <c r="N6" s="1">
        <v>102965</v>
      </c>
      <c r="O6" s="3">
        <f t="shared" si="0"/>
        <v>0.27331172640425133</v>
      </c>
    </row>
    <row r="7" spans="13:15" x14ac:dyDescent="0.25">
      <c r="M7" t="s">
        <v>20</v>
      </c>
      <c r="N7" s="1">
        <v>101547</v>
      </c>
      <c r="O7" s="3">
        <f t="shared" si="0"/>
        <v>0.26954776750519599</v>
      </c>
    </row>
    <row r="8" spans="13:15" x14ac:dyDescent="0.25">
      <c r="M8" t="s">
        <v>21</v>
      </c>
      <c r="N8" s="1">
        <v>50603</v>
      </c>
      <c r="O8" s="3">
        <f t="shared" si="0"/>
        <v>0.13432130618398805</v>
      </c>
    </row>
    <row r="9" spans="13:15" x14ac:dyDescent="0.25">
      <c r="M9" t="s">
        <v>0</v>
      </c>
      <c r="N9" s="1">
        <v>376731</v>
      </c>
      <c r="O9" s="3">
        <f t="shared" si="0"/>
        <v>1</v>
      </c>
    </row>
  </sheetData>
  <pageMargins left="0.7" right="0.7" top="0.75" bottom="0.75" header="0.3" footer="0.3"/>
  <pageSetup paperSize="9" scale="9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L1:T35"/>
  <sheetViews>
    <sheetView workbookViewId="0">
      <selection activeCell="G34" sqref="G34"/>
    </sheetView>
  </sheetViews>
  <sheetFormatPr defaultRowHeight="15" x14ac:dyDescent="0.25"/>
  <cols>
    <col min="1" max="1" width="49.7109375" customWidth="1"/>
    <col min="2" max="2" width="4.42578125" customWidth="1"/>
  </cols>
  <sheetData>
    <row r="1" spans="12:19" ht="15" customHeight="1" x14ac:dyDescent="0.25"/>
    <row r="2" spans="12:19" ht="15" customHeight="1" x14ac:dyDescent="0.25"/>
    <row r="3" spans="12:19" ht="15" customHeight="1" x14ac:dyDescent="0.25"/>
    <row r="4" spans="12:19" ht="15" customHeight="1" x14ac:dyDescent="0.25"/>
    <row r="5" spans="12:19" ht="15" customHeight="1" x14ac:dyDescent="0.25">
      <c r="M5" t="s">
        <v>14</v>
      </c>
    </row>
    <row r="6" spans="12:19" ht="15" customHeight="1" x14ac:dyDescent="0.25">
      <c r="L6" t="s">
        <v>69</v>
      </c>
      <c r="M6" s="17">
        <f>S35</f>
        <v>42.088318295639731</v>
      </c>
      <c r="O6" s="7"/>
      <c r="P6" s="3"/>
      <c r="S6" s="3"/>
    </row>
    <row r="7" spans="12:19" ht="15" customHeight="1" x14ac:dyDescent="0.25">
      <c r="L7" t="s">
        <v>18</v>
      </c>
      <c r="M7" s="7">
        <v>25.618962578131345</v>
      </c>
      <c r="O7" s="7"/>
      <c r="P7" s="3"/>
      <c r="S7" s="3"/>
    </row>
    <row r="8" spans="12:19" ht="15" customHeight="1" x14ac:dyDescent="0.25">
      <c r="L8" t="s">
        <v>21</v>
      </c>
      <c r="M8" s="7">
        <v>33.003708281829418</v>
      </c>
      <c r="O8" s="7"/>
      <c r="P8" s="3"/>
      <c r="S8" s="3"/>
    </row>
    <row r="9" spans="12:19" ht="15" customHeight="1" x14ac:dyDescent="0.25">
      <c r="L9" t="s">
        <v>20</v>
      </c>
      <c r="M9" s="7">
        <v>53.636981645139358</v>
      </c>
      <c r="O9" s="7"/>
      <c r="P9" s="3"/>
      <c r="S9" s="3"/>
    </row>
    <row r="10" spans="12:19" ht="15" customHeight="1" x14ac:dyDescent="0.25">
      <c r="L10" t="s">
        <v>1</v>
      </c>
      <c r="M10" s="7">
        <v>58.548914659530183</v>
      </c>
      <c r="O10" s="7"/>
      <c r="P10" s="3"/>
      <c r="S10" s="3"/>
    </row>
    <row r="11" spans="12:19" ht="15" customHeight="1" x14ac:dyDescent="0.25">
      <c r="L11" t="s">
        <v>19</v>
      </c>
      <c r="M11" s="7">
        <v>59.602823777792437</v>
      </c>
      <c r="O11" s="7"/>
      <c r="P11" s="3"/>
      <c r="S11" s="3"/>
    </row>
    <row r="12" spans="12:19" ht="15" customHeight="1" x14ac:dyDescent="0.25"/>
    <row r="13" spans="12:19" ht="15" customHeight="1" x14ac:dyDescent="0.25"/>
    <row r="14" spans="12:19" ht="15" customHeight="1" x14ac:dyDescent="0.25"/>
    <row r="15" spans="12:19" ht="15" customHeight="1" x14ac:dyDescent="0.25"/>
    <row r="16" spans="12:19" ht="15" customHeight="1" x14ac:dyDescent="0.25"/>
    <row r="27" spans="13:20" x14ac:dyDescent="0.25">
      <c r="M27" s="18"/>
      <c r="N27" s="19" t="s">
        <v>18</v>
      </c>
      <c r="O27" s="19" t="s">
        <v>1</v>
      </c>
      <c r="P27" s="19" t="s">
        <v>19</v>
      </c>
      <c r="Q27" s="19" t="s">
        <v>20</v>
      </c>
      <c r="R27" s="19" t="s">
        <v>21</v>
      </c>
      <c r="S27" s="19" t="s">
        <v>0</v>
      </c>
      <c r="T27" s="15"/>
    </row>
    <row r="28" spans="13:20" x14ac:dyDescent="0.25">
      <c r="M28" s="18" t="s">
        <v>7</v>
      </c>
      <c r="N28" s="18"/>
      <c r="O28" s="18"/>
      <c r="P28" s="18"/>
      <c r="Q28" s="18"/>
      <c r="R28" s="18"/>
      <c r="S28" s="18"/>
    </row>
    <row r="29" spans="13:20" x14ac:dyDescent="0.25">
      <c r="M29" s="18" t="s">
        <v>8</v>
      </c>
      <c r="N29" s="18">
        <v>112300</v>
      </c>
      <c r="O29" s="18">
        <v>9316</v>
      </c>
      <c r="P29" s="18">
        <v>102965</v>
      </c>
      <c r="Q29" s="18">
        <v>101547</v>
      </c>
      <c r="R29" s="18">
        <v>50603</v>
      </c>
      <c r="S29" s="18">
        <v>376731</v>
      </c>
    </row>
    <row r="30" spans="13:20" x14ac:dyDescent="0.25">
      <c r="M30" s="18" t="s">
        <v>9</v>
      </c>
      <c r="N30" s="18">
        <v>105950</v>
      </c>
      <c r="O30" s="18">
        <v>8501</v>
      </c>
      <c r="P30" s="18">
        <v>29852</v>
      </c>
      <c r="Q30" s="18">
        <v>81959</v>
      </c>
      <c r="R30" s="18">
        <v>22669</v>
      </c>
      <c r="S30" s="18">
        <v>248931</v>
      </c>
    </row>
    <row r="31" spans="13:20" x14ac:dyDescent="0.25">
      <c r="M31" s="19" t="s">
        <v>10</v>
      </c>
      <c r="N31" s="19">
        <v>36957</v>
      </c>
      <c r="O31" s="19">
        <v>3363</v>
      </c>
      <c r="P31" s="19">
        <v>15157</v>
      </c>
      <c r="Q31" s="19">
        <v>33833</v>
      </c>
      <c r="R31" s="19">
        <v>11326</v>
      </c>
      <c r="S31" s="19">
        <v>100636</v>
      </c>
    </row>
    <row r="32" spans="13:20" hidden="1" x14ac:dyDescent="0.25">
      <c r="M32" s="18" t="s">
        <v>11</v>
      </c>
      <c r="N32" s="18"/>
      <c r="O32" s="18"/>
      <c r="P32" s="18"/>
      <c r="Q32" s="18"/>
      <c r="R32" s="18"/>
      <c r="S32" s="18"/>
    </row>
    <row r="33" spans="13:19" hidden="1" x14ac:dyDescent="0.25">
      <c r="M33" s="18" t="s">
        <v>12</v>
      </c>
      <c r="N33" s="18">
        <v>27489</v>
      </c>
      <c r="O33" s="18">
        <v>1394</v>
      </c>
      <c r="P33" s="18">
        <v>6123</v>
      </c>
      <c r="Q33" s="18">
        <v>15686</v>
      </c>
      <c r="R33" s="18">
        <v>7589</v>
      </c>
      <c r="S33" s="18">
        <v>58281</v>
      </c>
    </row>
    <row r="34" spans="13:19" x14ac:dyDescent="0.25">
      <c r="M34" s="19" t="s">
        <v>13</v>
      </c>
      <c r="N34" s="19">
        <v>9468</v>
      </c>
      <c r="O34" s="19">
        <v>1969</v>
      </c>
      <c r="P34" s="19">
        <v>9034</v>
      </c>
      <c r="Q34" s="19">
        <v>18147</v>
      </c>
      <c r="R34" s="19">
        <v>3738</v>
      </c>
      <c r="S34" s="19">
        <v>42356</v>
      </c>
    </row>
    <row r="35" spans="13:19" x14ac:dyDescent="0.25">
      <c r="N35" s="16">
        <f>SUM(N34/N31)*100</f>
        <v>25.618962578131345</v>
      </c>
      <c r="O35" s="16">
        <f t="shared" ref="O35:S35" si="0">SUM(O34/O31)*100</f>
        <v>58.548914659530183</v>
      </c>
      <c r="P35" s="7">
        <f t="shared" si="0"/>
        <v>59.602823777792437</v>
      </c>
      <c r="Q35" s="7">
        <f t="shared" si="0"/>
        <v>53.636981645139358</v>
      </c>
      <c r="R35" s="7">
        <f t="shared" si="0"/>
        <v>33.003708281829418</v>
      </c>
      <c r="S35" s="17">
        <f t="shared" si="0"/>
        <v>42.088318295639731</v>
      </c>
    </row>
  </sheetData>
  <sortState ref="L6:M11">
    <sortCondition ref="M6:M11"/>
  </sortState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Bus Demog</vt:lpstr>
      <vt:lpstr>Bus Surveys</vt:lpstr>
      <vt:lpstr>Financial Sector</vt:lpstr>
      <vt:lpstr>Table 2.1</vt:lpstr>
      <vt:lpstr>P-BII2016TBL1.1</vt:lpstr>
      <vt:lpstr>Figure 2.4 old</vt:lpstr>
      <vt:lpstr>Figure 2.7 old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Barra Casey</dc:creator>
  <cp:lastModifiedBy>Donal O'Leary</cp:lastModifiedBy>
  <cp:lastPrinted>2018-10-31T11:58:53Z</cp:lastPrinted>
  <dcterms:created xsi:type="dcterms:W3CDTF">2013-09-09T14:11:09Z</dcterms:created>
  <dcterms:modified xsi:type="dcterms:W3CDTF">2018-11-16T14:30:37Z</dcterms:modified>
</cp:coreProperties>
</file>