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1 - Key findings and overview\"/>
    </mc:Choice>
  </mc:AlternateContent>
  <xr:revisionPtr revIDLastSave="0" documentId="13_ncr:1_{593DCF74-2760-4C07-ADBC-BFB7F0E15345}" xr6:coauthVersionLast="37" xr6:coauthVersionMax="37" xr10:uidLastSave="{00000000-0000-0000-0000-000000000000}"/>
  <bookViews>
    <workbookView xWindow="0" yWindow="5970" windowWidth="19200" windowHeight="6015" firstSheet="4" activeTab="4" xr2:uid="{00000000-000D-0000-FFFF-FFFF00000000}"/>
  </bookViews>
  <sheets>
    <sheet name="Bus Demog" sheetId="1" state="hidden" r:id="rId1"/>
    <sheet name="Bus Surveys" sheetId="3" state="hidden" r:id="rId2"/>
    <sheet name="Financial Sector" sheetId="4" state="hidden" r:id="rId3"/>
    <sheet name="Table 2.1" sheetId="2" state="hidden" r:id="rId4"/>
    <sheet name="P-BII2019ATBL1.1" sheetId="17" r:id="rId5"/>
    <sheet name="Figure 2.4 old" sheetId="8" state="hidden" r:id="rId6"/>
    <sheet name="Figure 2.7 old" sheetId="11" state="hidden" r:id="rId7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5" i="11" l="1"/>
  <c r="P35" i="11"/>
  <c r="Q35" i="11"/>
  <c r="R35" i="11"/>
  <c r="S35" i="11"/>
  <c r="M6" i="11" s="1"/>
  <c r="N35" i="11"/>
  <c r="O5" i="8" l="1"/>
  <c r="O6" i="8"/>
  <c r="O7" i="8"/>
  <c r="O8" i="8"/>
  <c r="O9" i="8"/>
  <c r="O4" i="8"/>
  <c r="G18" i="2"/>
  <c r="F24" i="2" l="1"/>
  <c r="F23" i="2"/>
  <c r="H9" i="2" l="1"/>
  <c r="H10" i="2"/>
  <c r="H8" i="2"/>
  <c r="H24" i="2"/>
  <c r="H11" i="2" l="1"/>
  <c r="G15" i="2"/>
  <c r="G16" i="2"/>
  <c r="G19" i="2"/>
  <c r="G21" i="2" s="1"/>
  <c r="G14" i="2"/>
  <c r="H23" i="2"/>
  <c r="G27" i="2"/>
  <c r="C23" i="2"/>
  <c r="D24" i="2"/>
  <c r="E24" i="2"/>
  <c r="C24" i="2"/>
  <c r="D23" i="2"/>
  <c r="E23" i="2"/>
  <c r="D18" i="2"/>
  <c r="E18" i="2"/>
  <c r="F18" i="2"/>
  <c r="D19" i="2"/>
  <c r="E19" i="2"/>
  <c r="F19" i="2"/>
  <c r="C19" i="2"/>
  <c r="C18" i="2"/>
  <c r="C15" i="2"/>
  <c r="D15" i="2"/>
  <c r="E15" i="2"/>
  <c r="F15" i="2"/>
  <c r="C16" i="2"/>
  <c r="D16" i="2"/>
  <c r="E16" i="2"/>
  <c r="F16" i="2"/>
  <c r="D14" i="2"/>
  <c r="E14" i="2"/>
  <c r="F14" i="2"/>
  <c r="C14" i="2"/>
  <c r="G11" i="2"/>
  <c r="F11" i="2"/>
  <c r="E11" i="2"/>
  <c r="D11" i="2"/>
  <c r="C11" i="2"/>
  <c r="C13" i="1"/>
  <c r="D13" i="1"/>
  <c r="E13" i="1"/>
  <c r="F13" i="1"/>
  <c r="G13" i="1"/>
  <c r="C14" i="1"/>
  <c r="D14" i="1"/>
  <c r="E14" i="1"/>
  <c r="F14" i="1"/>
  <c r="G14" i="1"/>
  <c r="G12" i="1"/>
  <c r="F12" i="1"/>
  <c r="E12" i="1"/>
  <c r="D12" i="1"/>
  <c r="C12" i="1"/>
  <c r="H12" i="1" l="1"/>
  <c r="G26" i="2"/>
  <c r="H13" i="1"/>
  <c r="H14" i="1"/>
  <c r="H14" i="2"/>
  <c r="F26" i="2"/>
  <c r="H16" i="2"/>
  <c r="H15" i="2"/>
  <c r="D27" i="2"/>
  <c r="F27" i="2"/>
  <c r="D26" i="2"/>
  <c r="H18" i="2"/>
  <c r="F21" i="2"/>
  <c r="H19" i="2"/>
  <c r="E27" i="2"/>
  <c r="E26" i="2"/>
  <c r="C21" i="2"/>
  <c r="E21" i="2"/>
  <c r="D21" i="2"/>
  <c r="C27" i="2"/>
  <c r="H26" i="2"/>
  <c r="C26" i="2"/>
  <c r="H21" i="2" l="1"/>
  <c r="H27" i="2"/>
</calcChain>
</file>

<file path=xl/sharedStrings.xml><?xml version="1.0" encoding="utf-8"?>
<sst xmlns="http://schemas.openxmlformats.org/spreadsheetml/2006/main" count="152" uniqueCount="79">
  <si>
    <t>Total Business Economy</t>
  </si>
  <si>
    <t>Construction</t>
  </si>
  <si>
    <t>Business Demography</t>
  </si>
  <si>
    <t>Active enterprises (number)</t>
  </si>
  <si>
    <t>Persons engaged (number)</t>
  </si>
  <si>
    <t>Employees (number)</t>
  </si>
  <si>
    <t>Average persons engaged per enterprise</t>
  </si>
  <si>
    <t>Business Operations</t>
  </si>
  <si>
    <t>Turnover (€millions)</t>
  </si>
  <si>
    <t>Production value (€millions)</t>
  </si>
  <si>
    <t>Gross value added (€millions)</t>
  </si>
  <si>
    <t>of which</t>
  </si>
  <si>
    <t xml:space="preserve">   Gross operating suplus (€millions)</t>
  </si>
  <si>
    <t xml:space="preserve">   Personnel costs (€millions)</t>
  </si>
  <si>
    <t>Personnel costs as % of GVA</t>
  </si>
  <si>
    <t>n/a</t>
  </si>
  <si>
    <t>GVA as % of Turnover</t>
  </si>
  <si>
    <t>GOS as % of Turnover</t>
  </si>
  <si>
    <t>Industry</t>
  </si>
  <si>
    <t>Distribution</t>
  </si>
  <si>
    <t>Services</t>
  </si>
  <si>
    <t>Financial &amp; Insurance</t>
  </si>
  <si>
    <t xml:space="preserve"> </t>
  </si>
  <si>
    <t>Active Enterprises (Number)</t>
  </si>
  <si>
    <t>Persons Engaged (Number)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</si>
  <si>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</si>
  <si>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</si>
  <si>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</si>
  <si>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</si>
  <si>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</si>
  <si>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</si>
  <si>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FROM STATBANK</t>
  </si>
  <si>
    <t>FOR TABLE 2.1</t>
  </si>
  <si>
    <t>Employees (Number)</t>
  </si>
  <si>
    <t>Financial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</si>
  <si>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</si>
  <si>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</si>
  <si>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</si>
  <si>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</si>
  <si>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</si>
  <si>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Turnover per person engaged (units)</t>
  </si>
  <si>
    <t>GVA per person engaged (units)</t>
  </si>
  <si>
    <t>gva_to</t>
  </si>
  <si>
    <t>gos_to</t>
  </si>
  <si>
    <t>Total</t>
  </si>
  <si>
    <t>FROM SAS</t>
  </si>
  <si>
    <t>Insurance</t>
  </si>
  <si>
    <t>Banks</t>
  </si>
  <si>
    <t>Turnover</t>
  </si>
  <si>
    <t>Production Value</t>
  </si>
  <si>
    <t>GVA</t>
  </si>
  <si>
    <t>Personnel costs</t>
  </si>
  <si>
    <t>GOS</t>
  </si>
  <si>
    <t>Turnover per person engaged (€uros)</t>
  </si>
  <si>
    <t>GVA per person engaged (€uros)</t>
  </si>
  <si>
    <t>Table 2.1 Main Indicators for all business sectors, 2011</t>
  </si>
  <si>
    <t xml:space="preserve">Industry </t>
  </si>
  <si>
    <t xml:space="preserve">Unit </t>
  </si>
  <si>
    <t xml:space="preserve">Active enterprises </t>
  </si>
  <si>
    <t>No</t>
  </si>
  <si>
    <t>€m</t>
  </si>
  <si>
    <t xml:space="preserve">Production value </t>
  </si>
  <si>
    <t>Gross value added</t>
  </si>
  <si>
    <t xml:space="preserve">   Gross operating surplus </t>
  </si>
  <si>
    <t xml:space="preserve">   Personnel costs </t>
  </si>
  <si>
    <t>%</t>
  </si>
  <si>
    <t>€</t>
  </si>
  <si>
    <t>Total Business                                        Economy</t>
  </si>
  <si>
    <r>
      <t>Services</t>
    </r>
    <r>
      <rPr>
        <b/>
        <vertAlign val="superscript"/>
        <sz val="8"/>
        <rFont val="Arial"/>
        <family val="2"/>
      </rPr>
      <t xml:space="preserve"> 1</t>
    </r>
  </si>
  <si>
    <r>
      <t>Persons engaged</t>
    </r>
    <r>
      <rPr>
        <vertAlign val="superscript"/>
        <sz val="8"/>
        <rFont val="Arial"/>
        <family val="2"/>
      </rPr>
      <t>3</t>
    </r>
  </si>
  <si>
    <r>
      <t>GVA per person engaged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</si>
  <si>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Persons engaged include employees, proprietors and family members.  </t>
    </r>
  </si>
  <si>
    <t>Persons engaged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</si>
  <si>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Business Operations data includes banks and insurance companies only whereas Business Demography data includes all financial enterprises.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</si>
  <si>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Business Operations data includes NACE R92, R93, S95 and S96 whereas Business Demography data excludes these.</t>
    </r>
  </si>
  <si>
    <r>
      <t>Financial and 
Insurance</t>
    </r>
    <r>
      <rPr>
        <b/>
        <vertAlign val="superscript"/>
        <sz val="8"/>
        <rFont val="Arial"/>
        <family val="2"/>
      </rPr>
      <t>2</t>
    </r>
  </si>
  <si>
    <r>
      <rPr>
        <b/>
        <sz val="8"/>
        <rFont val="Arial"/>
        <family val="2"/>
      </rPr>
      <t>Sources:</t>
    </r>
    <r>
      <rPr>
        <sz val="8"/>
        <rFont val="Arial"/>
        <family val="2"/>
      </rPr>
      <t xml:space="preserve"> CSO Business Demography and Structural Business Surveys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</si>
  <si>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GVA per person engaged calculated using GVA values rounded to €'000.</t>
    </r>
  </si>
  <si>
    <t>Table 1.1 Main indicators for all business sectors,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</si>
</sst>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166" fontId="0" fillId="0" borderId="0" xfId="0" applyNumberFormat="1"/>
    <xf numFmtId="0" fontId="2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166" fontId="1" fillId="0" borderId="0" xfId="0" applyNumberFormat="1" applyFont="1"/>
    <xf numFmtId="166" fontId="6" fillId="2" borderId="0" xfId="0" applyNumberFormat="1" applyFont="1" applyFill="1"/>
    <xf numFmtId="0" fontId="7" fillId="0" borderId="0" xfId="0" applyFont="1"/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66" fontId="9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87FF"/>
      <color rgb="FFFFBC85"/>
      <color rgb="FFFF5389"/>
      <color rgb="FFBFFFED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786B-4860-9112-8712BE6FCEC7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786B-4860-9112-8712BE6FCEC7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786B-4860-9112-8712BE6FCEC7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786B-4860-9112-8712BE6FCEC7}"/>
              </c:ext>
            </c:extLst>
          </c:dPt>
          <c:dPt>
            <c:idx val="4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9-786B-4860-9112-8712BE6FCE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2.4 old'!$M$4:$M$8</c:f>
              <c:strCache>
                <c:ptCount val="5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  <c:pt idx="4">
                  <c:v>Financial &amp; Insurance</c:v>
                </c:pt>
              </c:strCache>
            </c:strRef>
          </c:cat>
          <c:val>
            <c:numRef>
              <c:f>'Figure 2.4 old'!$O$4:$O$8</c:f>
              <c:numCache>
                <c:formatCode>0.0%</c:formatCode>
                <c:ptCount val="5"/>
                <c:pt idx="0">
                  <c:v>0.29809068008738332</c:v>
                </c:pt>
                <c:pt idx="1">
                  <c:v>2.4728519819181324E-2</c:v>
                </c:pt>
                <c:pt idx="2">
                  <c:v>0.27331172640425133</c:v>
                </c:pt>
                <c:pt idx="3">
                  <c:v>0.26954776750519599</c:v>
                </c:pt>
                <c:pt idx="4">
                  <c:v>0.13432130618398805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6B-4860-9112-8712BE6F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lang="en-IE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2.7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</a:t>
            </a: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Personnel costs as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a percentage </a:t>
            </a:r>
          </a:p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of GVA by sector,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437239671282338"/>
          <c:y val="0.14629410215903157"/>
          <c:w val="0.58848559045367554"/>
          <c:h val="0.7341278304370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2.7 old'!$M$5</c:f>
              <c:strCache>
                <c:ptCount val="1"/>
                <c:pt idx="0">
                  <c:v>Personnel costs as % of GVA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FFBB"/>
              </a:solidFill>
            </c:spPr>
            <c:extLst>
              <c:ext xmlns:c16="http://schemas.microsoft.com/office/drawing/2014/chart" uri="{C3380CC4-5D6E-409C-BE32-E72D297353CC}">
                <c16:uniqueId val="{00000001-61C2-4739-8A01-B9D3F37B70BB}"/>
              </c:ext>
            </c:extLst>
          </c:dPt>
          <c:dPt>
            <c:idx val="1"/>
            <c:invertIfNegative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3-61C2-4739-8A01-B9D3F37B70BB}"/>
              </c:ext>
            </c:extLst>
          </c:dPt>
          <c:dPt>
            <c:idx val="2"/>
            <c:invertIfNegative val="0"/>
            <c:bubble3D val="0"/>
            <c:spPr>
              <a:solidFill>
                <a:srgbClr val="FF5389"/>
              </a:solidFill>
            </c:spPr>
            <c:extLst>
              <c:ext xmlns:c16="http://schemas.microsoft.com/office/drawing/2014/chart" uri="{C3380CC4-5D6E-409C-BE32-E72D297353CC}">
                <c16:uniqueId val="{00000005-61C2-4739-8A01-B9D3F37B70BB}"/>
              </c:ext>
            </c:extLst>
          </c:dPt>
          <c:dPt>
            <c:idx val="3"/>
            <c:invertIfNegative val="0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61C2-4739-8A01-B9D3F37B70BB}"/>
              </c:ext>
            </c:extLst>
          </c:dPt>
          <c:dPt>
            <c:idx val="4"/>
            <c:invertIfNegative val="0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9-61C2-4739-8A01-B9D3F37B70BB}"/>
              </c:ext>
            </c:extLst>
          </c:dPt>
          <c:dPt>
            <c:idx val="5"/>
            <c:invertIfNegative val="0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B-61C2-4739-8A01-B9D3F37B70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2.7 old'!$L$6:$L$11</c:f>
              <c:strCache>
                <c:ptCount val="6"/>
                <c:pt idx="0">
                  <c:v>Total Business                                        Economy</c:v>
                </c:pt>
                <c:pt idx="1">
                  <c:v>Industry</c:v>
                </c:pt>
                <c:pt idx="2">
                  <c:v>Financial &amp; Insurance</c:v>
                </c:pt>
                <c:pt idx="3">
                  <c:v>Services</c:v>
                </c:pt>
                <c:pt idx="4">
                  <c:v>Construction</c:v>
                </c:pt>
                <c:pt idx="5">
                  <c:v>Distribution</c:v>
                </c:pt>
              </c:strCache>
            </c:strRef>
          </c:cat>
          <c:val>
            <c:numRef>
              <c:f>'Figure 2.7 old'!$M$6:$M$11</c:f>
              <c:numCache>
                <c:formatCode>0.0</c:formatCode>
                <c:ptCount val="6"/>
                <c:pt idx="0">
                  <c:v>42.088318295639731</c:v>
                </c:pt>
                <c:pt idx="1">
                  <c:v>25.618962578131345</c:v>
                </c:pt>
                <c:pt idx="2">
                  <c:v>33.003708281829418</c:v>
                </c:pt>
                <c:pt idx="3">
                  <c:v>53.636981645139358</c:v>
                </c:pt>
                <c:pt idx="4">
                  <c:v>58.548914659530183</c:v>
                </c:pt>
                <c:pt idx="5">
                  <c:v>59.602823777792437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C2-4739-8A01-B9D3F37B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62176"/>
        <c:axId val="154968064"/>
      </c:barChart>
      <c:catAx>
        <c:axId val="154962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8064"/>
        <c:crosses val="autoZero"/>
        <c:auto val="1"/>
        <c:lblAlgn val="ctr"/>
        <c:lblOffset val="100"/>
        <c:noMultiLvlLbl val="0"/>
      </c:catAx>
      <c:valAx>
        <c:axId val="154968064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496217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3067200</xdr:colOff>
      <xdr:row>16</xdr:row>
      <xdr:rowOff>1200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7200" cy="39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2.4  Total</a:t>
          </a:r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turnover in the business</a:t>
          </a:r>
        </a:p>
        <a:p xmlns:a="http://schemas.openxmlformats.org/drawingml/2006/main"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economy by sector, 2011</a:t>
          </a:r>
          <a:endParaRPr lang="en-US" sz="1000" b="1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238500</xdr:colOff>
      <xdr:row>15</xdr:row>
      <xdr:rowOff>180900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14"/>
  <sheetViews>
    <sheetView workbookViewId="0">
      <selection activeCell="I19" sqref="I19"/>
    </sheetView>
  </sheetViews>
  <sheetFormatPr defaultRowHeight="15" x14ac:dyDescent="0.25"/>
  <cols>
    <col min="2" max="2" width="26.7109375" bestFit="1" customWidth="1"/>
    <col min="3" max="8" width="23.140625" customWidth="1"/>
    <col min="9" max="9" width="26.7109375" bestFit="1" customWidth="1"/>
    <col min="10" max="10" width="8.28515625" bestFit="1" customWidth="1"/>
    <col min="11" max="11" width="12.28515625" bestFit="1" customWidth="1"/>
    <col min="12" max="12" width="11.5703125" bestFit="1" customWidth="1"/>
    <col min="13" max="13" width="8.28515625" bestFit="1" customWidth="1"/>
    <col min="14" max="14" width="20" bestFit="1" customWidth="1"/>
    <col min="15" max="15" width="22.42578125" bestFit="1" customWidth="1"/>
  </cols>
  <sheetData>
    <row r="3" spans="2:8" x14ac:dyDescent="0.25">
      <c r="B3" s="2" t="s">
        <v>31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</row>
    <row r="4" spans="2:8" x14ac:dyDescent="0.25">
      <c r="B4" t="s">
        <v>22</v>
      </c>
      <c r="C4">
        <v>2011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</row>
    <row r="5" spans="2:8" x14ac:dyDescent="0.25">
      <c r="B5" t="s">
        <v>22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25</v>
      </c>
    </row>
    <row r="6" spans="2:8" x14ac:dyDescent="0.25">
      <c r="B6" t="s">
        <v>23</v>
      </c>
      <c r="C6" s="1">
        <v>13822</v>
      </c>
      <c r="D6" s="1">
        <v>36747</v>
      </c>
      <c r="E6" s="1">
        <v>138486</v>
      </c>
      <c r="F6" s="1">
        <v>42966</v>
      </c>
      <c r="G6" s="1">
        <v>5454</v>
      </c>
      <c r="H6" s="1">
        <v>189055</v>
      </c>
    </row>
    <row r="7" spans="2:8" x14ac:dyDescent="0.25">
      <c r="B7" t="s">
        <v>24</v>
      </c>
      <c r="C7" s="1">
        <v>202512</v>
      </c>
      <c r="D7" s="1">
        <v>85306</v>
      </c>
      <c r="E7" s="1">
        <v>935229</v>
      </c>
      <c r="F7" s="1">
        <v>326303</v>
      </c>
      <c r="G7" s="1">
        <v>94328</v>
      </c>
      <c r="H7" s="1">
        <v>1223047</v>
      </c>
    </row>
    <row r="8" spans="2:8" x14ac:dyDescent="0.25">
      <c r="B8" t="s">
        <v>33</v>
      </c>
      <c r="C8" s="1">
        <v>197510</v>
      </c>
      <c r="D8" s="1">
        <v>62560</v>
      </c>
      <c r="E8" s="1">
        <v>858609</v>
      </c>
      <c r="F8" s="1">
        <v>304815</v>
      </c>
      <c r="G8" s="1">
        <v>93380</v>
      </c>
      <c r="H8" s="1">
        <v>1118679</v>
      </c>
    </row>
    <row r="10" spans="2:8" x14ac:dyDescent="0.25">
      <c r="B10" s="2" t="s">
        <v>32</v>
      </c>
    </row>
    <row r="11" spans="2:8" x14ac:dyDescent="0.25">
      <c r="C11" t="s">
        <v>18</v>
      </c>
      <c r="D11" t="s">
        <v>1</v>
      </c>
      <c r="E11" t="s">
        <v>19</v>
      </c>
      <c r="F11" t="s">
        <v>20</v>
      </c>
      <c r="G11" t="s">
        <v>34</v>
      </c>
    </row>
    <row r="12" spans="2:8" x14ac:dyDescent="0.25">
      <c r="B12" t="s">
        <v>23</v>
      </c>
      <c r="C12" s="1">
        <f>C6</f>
        <v>13822</v>
      </c>
      <c r="D12" s="1">
        <f>D6</f>
        <v>36747</v>
      </c>
      <c r="E12" s="1">
        <f>F6</f>
        <v>42966</v>
      </c>
      <c r="F12" s="1">
        <f>E6-F6-G6</f>
        <v>90066</v>
      </c>
      <c r="G12" s="1">
        <f>G6</f>
        <v>5454</v>
      </c>
      <c r="H12" s="1">
        <f>SUM(C12:G12)</f>
        <v>189055</v>
      </c>
    </row>
    <row r="13" spans="2:8" x14ac:dyDescent="0.25">
      <c r="B13" t="s">
        <v>24</v>
      </c>
      <c r="C13" s="1">
        <f t="shared" ref="C13:D13" si="0">C7</f>
        <v>202512</v>
      </c>
      <c r="D13" s="1">
        <f t="shared" si="0"/>
        <v>85306</v>
      </c>
      <c r="E13" s="1">
        <f t="shared" ref="E13:E14" si="1">F7</f>
        <v>326303</v>
      </c>
      <c r="F13" s="1">
        <f t="shared" ref="F13:F14" si="2">E7-F7-G7</f>
        <v>514598</v>
      </c>
      <c r="G13" s="1">
        <f t="shared" ref="G13:G14" si="3">G7</f>
        <v>94328</v>
      </c>
      <c r="H13" s="1">
        <f t="shared" ref="H13:H14" si="4">SUM(C13:G13)</f>
        <v>1223047</v>
      </c>
    </row>
    <row r="14" spans="2:8" x14ac:dyDescent="0.25">
      <c r="B14" t="s">
        <v>33</v>
      </c>
      <c r="C14" s="1">
        <f t="shared" ref="C14:D14" si="5">C8</f>
        <v>197510</v>
      </c>
      <c r="D14" s="1">
        <f t="shared" si="5"/>
        <v>62560</v>
      </c>
      <c r="E14" s="1">
        <f t="shared" si="1"/>
        <v>304815</v>
      </c>
      <c r="F14" s="1">
        <f t="shared" si="2"/>
        <v>460414</v>
      </c>
      <c r="G14" s="1">
        <f t="shared" si="3"/>
        <v>93380</v>
      </c>
      <c r="H14" s="1">
        <f t="shared" si="4"/>
        <v>1118679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3"/>
  <sheetViews>
    <sheetView workbookViewId="0">
      <selection activeCell="I19" sqref="I19"/>
    </sheetView>
  </sheetViews>
  <sheetFormatPr defaultRowHeight="15" x14ac:dyDescent="0.25"/>
  <cols>
    <col min="1" max="1" width="37.42578125" bestFit="1" customWidth="1"/>
    <col min="2" max="2" width="18.28515625" bestFit="1" customWidth="1"/>
    <col min="3" max="3" width="25.5703125" bestFit="1" customWidth="1"/>
    <col min="4" max="4" width="26.7109375" bestFit="1" customWidth="1"/>
    <col min="5" max="5" width="30.7109375" bestFit="1" customWidth="1"/>
    <col min="6" max="6" width="27.28515625" bestFit="1" customWidth="1"/>
    <col min="7" max="7" width="22.7109375" bestFit="1" customWidth="1"/>
    <col min="8" max="8" width="17.28515625" bestFit="1" customWidth="1"/>
    <col min="9" max="9" width="26.28515625" bestFit="1" customWidth="1"/>
    <col min="10" max="10" width="34.140625" bestFit="1" customWidth="1"/>
    <col min="11" max="11" width="28.7109375" bestFit="1" customWidth="1"/>
    <col min="12" max="12" width="29.85546875" bestFit="1" customWidth="1"/>
    <col min="13" max="13" width="24.42578125" bestFit="1" customWidth="1"/>
    <col min="14" max="15" width="6.85546875" bestFit="1" customWidth="1"/>
    <col min="16" max="16" width="11.42578125" bestFit="1" customWidth="1"/>
  </cols>
  <sheetData>
    <row r="2" spans="1:6" x14ac:dyDescent="0.25">
      <c r="A2" s="2" t="s">
        <v>45</v>
      </c>
    </row>
    <row r="3" spans="1:6" s="2" customFormat="1" x14ac:dyDescent="0.25">
      <c r="B3" s="2" t="s">
        <v>18</v>
      </c>
      <c r="C3" s="2" t="s">
        <v>1</v>
      </c>
      <c r="D3" s="2" t="s">
        <v>19</v>
      </c>
      <c r="E3" s="2" t="s">
        <v>20</v>
      </c>
      <c r="F3" s="2" t="s">
        <v>44</v>
      </c>
    </row>
    <row r="4" spans="1:6" s="4" customFormat="1" x14ac:dyDescent="0.25">
      <c r="A4" s="4" t="s">
        <v>35</v>
      </c>
      <c r="B4" s="5">
        <v>112300</v>
      </c>
      <c r="C4" s="5">
        <v>9316</v>
      </c>
      <c r="D4" s="5">
        <v>102965</v>
      </c>
      <c r="E4" s="5">
        <v>101547</v>
      </c>
      <c r="F4" s="5">
        <v>326128</v>
      </c>
    </row>
    <row r="5" spans="1:6" s="4" customFormat="1" x14ac:dyDescent="0.25">
      <c r="A5" s="4" t="s">
        <v>36</v>
      </c>
      <c r="B5" s="5">
        <v>105950</v>
      </c>
      <c r="C5" s="5">
        <v>8501</v>
      </c>
      <c r="D5" s="5">
        <v>29852</v>
      </c>
      <c r="E5" s="5">
        <v>81959</v>
      </c>
      <c r="F5" s="5">
        <v>226262</v>
      </c>
    </row>
    <row r="6" spans="1:6" s="4" customFormat="1" x14ac:dyDescent="0.25">
      <c r="A6" s="4" t="s">
        <v>37</v>
      </c>
      <c r="B6" s="5">
        <v>36957</v>
      </c>
      <c r="C6" s="5">
        <v>3363</v>
      </c>
      <c r="D6" s="5">
        <v>15157</v>
      </c>
      <c r="E6" s="5">
        <v>33833</v>
      </c>
      <c r="F6" s="5">
        <v>89310</v>
      </c>
    </row>
    <row r="7" spans="1:6" s="4" customFormat="1" x14ac:dyDescent="0.25">
      <c r="A7" s="4" t="s">
        <v>38</v>
      </c>
      <c r="B7" s="5">
        <v>27489</v>
      </c>
      <c r="C7" s="5">
        <v>1394</v>
      </c>
      <c r="D7" s="5">
        <v>6123</v>
      </c>
      <c r="E7" s="5">
        <v>15686</v>
      </c>
      <c r="F7" s="5">
        <v>50691</v>
      </c>
    </row>
    <row r="8" spans="1:6" s="4" customFormat="1" x14ac:dyDescent="0.25">
      <c r="A8" s="4" t="s">
        <v>39</v>
      </c>
      <c r="B8" s="5">
        <v>9468</v>
      </c>
      <c r="C8" s="5">
        <v>1969</v>
      </c>
      <c r="D8" s="5">
        <v>9034</v>
      </c>
      <c r="E8" s="5">
        <v>18147</v>
      </c>
      <c r="F8" s="5">
        <v>38619</v>
      </c>
    </row>
    <row r="9" spans="1:6" s="4" customFormat="1" x14ac:dyDescent="0.25">
      <c r="A9" s="4" t="s">
        <v>14</v>
      </c>
      <c r="B9" s="6">
        <v>0.25600000000000001</v>
      </c>
      <c r="C9" s="6">
        <v>0.58599999999999997</v>
      </c>
      <c r="D9" s="6">
        <v>0.59599999999999997</v>
      </c>
      <c r="E9" s="6">
        <v>0.53600000000000003</v>
      </c>
      <c r="F9" s="6">
        <v>0.432</v>
      </c>
    </row>
    <row r="10" spans="1:6" s="4" customFormat="1" x14ac:dyDescent="0.25">
      <c r="A10" s="4" t="s">
        <v>40</v>
      </c>
      <c r="B10" s="5">
        <v>594182</v>
      </c>
      <c r="C10" s="5">
        <v>103385</v>
      </c>
      <c r="D10" s="5">
        <v>316159</v>
      </c>
      <c r="E10" s="5">
        <v>178898</v>
      </c>
      <c r="F10" s="5">
        <v>278169</v>
      </c>
    </row>
    <row r="11" spans="1:6" s="4" customFormat="1" x14ac:dyDescent="0.25">
      <c r="A11" s="4" t="s">
        <v>41</v>
      </c>
      <c r="B11" s="5">
        <v>195542</v>
      </c>
      <c r="C11" s="5">
        <v>37322</v>
      </c>
      <c r="D11" s="5">
        <v>46541</v>
      </c>
      <c r="E11" s="5">
        <v>59604</v>
      </c>
      <c r="F11" s="5">
        <v>76177</v>
      </c>
    </row>
    <row r="12" spans="1:6" s="4" customFormat="1" x14ac:dyDescent="0.25">
      <c r="A12" s="4" t="s">
        <v>42</v>
      </c>
      <c r="B12" s="6">
        <v>0.32900000000000001</v>
      </c>
      <c r="C12" s="6">
        <v>0.36099999999999999</v>
      </c>
      <c r="D12" s="6">
        <v>0.14699999999999999</v>
      </c>
      <c r="E12" s="6">
        <v>0.33300000000000002</v>
      </c>
      <c r="F12" s="6">
        <v>0.27400000000000002</v>
      </c>
    </row>
    <row r="13" spans="1:6" s="4" customFormat="1" x14ac:dyDescent="0.25">
      <c r="A13" s="4" t="s">
        <v>43</v>
      </c>
      <c r="B13" s="6">
        <v>0.245</v>
      </c>
      <c r="C13" s="6">
        <v>0.15</v>
      </c>
      <c r="D13" s="6">
        <v>5.8999999999999997E-2</v>
      </c>
      <c r="E13" s="6">
        <v>0.154</v>
      </c>
      <c r="F13" s="6">
        <v>0.155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1"/>
  <sheetViews>
    <sheetView workbookViewId="0">
      <selection activeCell="I19" sqref="I19"/>
    </sheetView>
  </sheetViews>
  <sheetFormatPr defaultRowHeight="15" x14ac:dyDescent="0.25"/>
  <cols>
    <col min="2" max="2" width="52.42578125" bestFit="1" customWidth="1"/>
    <col min="3" max="3" width="18.28515625" customWidth="1"/>
    <col min="4" max="4" width="14.42578125" customWidth="1"/>
    <col min="9" max="9" width="50.28515625" customWidth="1"/>
  </cols>
  <sheetData>
    <row r="2" spans="2:5" x14ac:dyDescent="0.25">
      <c r="C2" t="s">
        <v>47</v>
      </c>
      <c r="D2" t="s">
        <v>46</v>
      </c>
      <c r="E2" t="s">
        <v>44</v>
      </c>
    </row>
    <row r="4" spans="2:5" x14ac:dyDescent="0.25">
      <c r="B4" t="s">
        <v>48</v>
      </c>
      <c r="C4" s="1">
        <v>11733</v>
      </c>
      <c r="D4" s="1">
        <v>38870</v>
      </c>
      <c r="E4" s="1">
        <v>50603</v>
      </c>
    </row>
    <row r="5" spans="2:5" x14ac:dyDescent="0.25">
      <c r="B5" t="s">
        <v>49</v>
      </c>
      <c r="C5" s="1">
        <v>11733</v>
      </c>
      <c r="D5" s="1">
        <v>10936</v>
      </c>
      <c r="E5" s="1">
        <v>22669</v>
      </c>
    </row>
    <row r="6" spans="2:5" x14ac:dyDescent="0.25">
      <c r="B6" t="s">
        <v>50</v>
      </c>
      <c r="C6" s="1">
        <v>8793</v>
      </c>
      <c r="D6" s="1">
        <v>2533</v>
      </c>
      <c r="E6" s="1">
        <v>11326</v>
      </c>
    </row>
    <row r="7" spans="2:5" x14ac:dyDescent="0.25">
      <c r="B7" t="s">
        <v>52</v>
      </c>
      <c r="C7" s="1">
        <v>5804</v>
      </c>
      <c r="D7" s="1">
        <v>1785</v>
      </c>
      <c r="E7" s="1">
        <v>7589</v>
      </c>
    </row>
    <row r="8" spans="2:5" x14ac:dyDescent="0.25">
      <c r="B8" t="s">
        <v>51</v>
      </c>
      <c r="C8" s="1">
        <v>2989</v>
      </c>
      <c r="D8" s="1">
        <v>749</v>
      </c>
      <c r="E8" s="1">
        <v>3738</v>
      </c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  <row r="16" spans="2:5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L43"/>
  <sheetViews>
    <sheetView zoomScale="85" zoomScaleNormal="85" workbookViewId="0">
      <selection activeCell="I19" sqref="I19"/>
    </sheetView>
  </sheetViews>
  <sheetFormatPr defaultRowHeight="15" x14ac:dyDescent="0.25"/>
  <cols>
    <col min="1" max="1" width="9.140625" style="4"/>
    <col min="2" max="2" width="38.85546875" style="4" customWidth="1"/>
    <col min="3" max="8" width="21.85546875" style="4" customWidth="1"/>
    <col min="9" max="16384" width="9.140625" style="4"/>
  </cols>
  <sheetData>
    <row r="3" spans="2:9" x14ac:dyDescent="0.25">
      <c r="B3" s="2" t="s">
        <v>55</v>
      </c>
    </row>
    <row r="5" spans="2:9" x14ac:dyDescent="0.25">
      <c r="B5" s="2"/>
      <c r="C5" s="2" t="s">
        <v>18</v>
      </c>
      <c r="D5" s="2" t="s">
        <v>1</v>
      </c>
      <c r="E5" s="2" t="s">
        <v>19</v>
      </c>
      <c r="F5" s="2" t="s">
        <v>20</v>
      </c>
      <c r="G5" s="2" t="s">
        <v>21</v>
      </c>
      <c r="H5" s="2" t="s">
        <v>0</v>
      </c>
    </row>
    <row r="7" spans="2:9" x14ac:dyDescent="0.25">
      <c r="B7" s="2" t="s">
        <v>2</v>
      </c>
    </row>
    <row r="8" spans="2:9" x14ac:dyDescent="0.25">
      <c r="B8" s="4" t="s">
        <v>3</v>
      </c>
      <c r="C8" s="9">
        <v>13822</v>
      </c>
      <c r="D8" s="9">
        <v>36747</v>
      </c>
      <c r="E8" s="9">
        <v>42966</v>
      </c>
      <c r="F8" s="9">
        <v>90066</v>
      </c>
      <c r="G8" s="9">
        <v>5454</v>
      </c>
      <c r="H8" s="9">
        <f>SUM(C8:G8)</f>
        <v>189055</v>
      </c>
      <c r="I8" s="5"/>
    </row>
    <row r="9" spans="2:9" x14ac:dyDescent="0.25">
      <c r="B9" s="4" t="s">
        <v>4</v>
      </c>
      <c r="C9" s="9">
        <v>202512</v>
      </c>
      <c r="D9" s="9">
        <v>85306</v>
      </c>
      <c r="E9" s="9">
        <v>326303</v>
      </c>
      <c r="F9" s="9">
        <v>514598</v>
      </c>
      <c r="G9" s="9">
        <v>94328</v>
      </c>
      <c r="H9" s="9">
        <f t="shared" ref="H9:H10" si="0">SUM(C9:G9)</f>
        <v>1223047</v>
      </c>
      <c r="I9" s="5"/>
    </row>
    <row r="10" spans="2:9" x14ac:dyDescent="0.25">
      <c r="B10" s="4" t="s">
        <v>5</v>
      </c>
      <c r="C10" s="9">
        <v>197510</v>
      </c>
      <c r="D10" s="9">
        <v>62560</v>
      </c>
      <c r="E10" s="9">
        <v>304815</v>
      </c>
      <c r="F10" s="9">
        <v>460414</v>
      </c>
      <c r="G10" s="9">
        <v>93380</v>
      </c>
      <c r="H10" s="9">
        <f t="shared" si="0"/>
        <v>1118679</v>
      </c>
      <c r="I10" s="5"/>
    </row>
    <row r="11" spans="2:9" x14ac:dyDescent="0.25">
      <c r="B11" s="4" t="s">
        <v>6</v>
      </c>
      <c r="C11" s="10">
        <f t="shared" ref="C11:H11" si="1">C9/C8</f>
        <v>14.65142526407177</v>
      </c>
      <c r="D11" s="10">
        <f t="shared" si="1"/>
        <v>2.3214412060848506</v>
      </c>
      <c r="E11" s="10">
        <f t="shared" si="1"/>
        <v>7.594446771866127</v>
      </c>
      <c r="F11" s="10">
        <f t="shared" si="1"/>
        <v>5.7135656074434307</v>
      </c>
      <c r="G11" s="10">
        <f t="shared" si="1"/>
        <v>17.295196186285295</v>
      </c>
      <c r="H11" s="10">
        <f t="shared" si="1"/>
        <v>6.4692655576419558</v>
      </c>
    </row>
    <row r="12" spans="2:9" x14ac:dyDescent="0.25">
      <c r="C12" s="9"/>
      <c r="D12" s="9"/>
      <c r="E12" s="9"/>
      <c r="F12" s="9"/>
      <c r="G12" s="9"/>
      <c r="H12" s="9"/>
    </row>
    <row r="13" spans="2:9" x14ac:dyDescent="0.25">
      <c r="B13" s="2" t="s">
        <v>7</v>
      </c>
      <c r="C13" s="9"/>
      <c r="D13" s="9"/>
      <c r="E13" s="9"/>
      <c r="F13" s="9"/>
      <c r="G13" s="9"/>
      <c r="H13" s="9"/>
    </row>
    <row r="14" spans="2:9" x14ac:dyDescent="0.25">
      <c r="B14" s="4" t="s">
        <v>8</v>
      </c>
      <c r="C14" s="9">
        <f>'Bus Surveys'!B4</f>
        <v>112300</v>
      </c>
      <c r="D14" s="9">
        <f>'Bus Surveys'!C4</f>
        <v>9316</v>
      </c>
      <c r="E14" s="9">
        <f>'Bus Surveys'!D4</f>
        <v>102965</v>
      </c>
      <c r="F14" s="9">
        <f>'Bus Surveys'!E4</f>
        <v>101547</v>
      </c>
      <c r="G14" s="9">
        <f>'Financial Sector'!E4</f>
        <v>50603</v>
      </c>
      <c r="H14" s="9">
        <f>SUM(C14:G14)</f>
        <v>376731</v>
      </c>
    </row>
    <row r="15" spans="2:9" x14ac:dyDescent="0.25">
      <c r="B15" s="4" t="s">
        <v>9</v>
      </c>
      <c r="C15" s="9">
        <f>'Bus Surveys'!B5</f>
        <v>105950</v>
      </c>
      <c r="D15" s="9">
        <f>'Bus Surveys'!C5</f>
        <v>8501</v>
      </c>
      <c r="E15" s="9">
        <f>'Bus Surveys'!D5</f>
        <v>29852</v>
      </c>
      <c r="F15" s="9">
        <f>'Bus Surveys'!E5</f>
        <v>81959</v>
      </c>
      <c r="G15" s="9">
        <f>'Financial Sector'!E5</f>
        <v>22669</v>
      </c>
      <c r="H15" s="9">
        <f>SUM(C15:G15)</f>
        <v>248931</v>
      </c>
    </row>
    <row r="16" spans="2:9" x14ac:dyDescent="0.25">
      <c r="B16" s="4" t="s">
        <v>10</v>
      </c>
      <c r="C16" s="9">
        <f>'Bus Surveys'!B6</f>
        <v>36957</v>
      </c>
      <c r="D16" s="9">
        <f>'Bus Surveys'!C6</f>
        <v>3363</v>
      </c>
      <c r="E16" s="9">
        <f>'Bus Surveys'!D6</f>
        <v>15157</v>
      </c>
      <c r="F16" s="9">
        <f>'Bus Surveys'!E6</f>
        <v>33833</v>
      </c>
      <c r="G16" s="9">
        <f>'Financial Sector'!E6</f>
        <v>11326</v>
      </c>
      <c r="H16" s="9">
        <f>SUM(C16:G16)</f>
        <v>100636</v>
      </c>
    </row>
    <row r="17" spans="2:12" x14ac:dyDescent="0.25">
      <c r="B17" s="4" t="s">
        <v>11</v>
      </c>
      <c r="C17" s="9"/>
      <c r="D17" s="9"/>
      <c r="E17" s="9"/>
      <c r="F17" s="9"/>
      <c r="G17" s="9"/>
      <c r="H17" s="9"/>
    </row>
    <row r="18" spans="2:12" x14ac:dyDescent="0.25">
      <c r="B18" s="4" t="s">
        <v>12</v>
      </c>
      <c r="C18" s="9">
        <f>'Bus Surveys'!B7</f>
        <v>27489</v>
      </c>
      <c r="D18" s="9">
        <f>'Bus Surveys'!C7</f>
        <v>1394</v>
      </c>
      <c r="E18" s="9">
        <f>'Bus Surveys'!D7</f>
        <v>6123</v>
      </c>
      <c r="F18" s="9">
        <f>'Bus Surveys'!E7</f>
        <v>15686</v>
      </c>
      <c r="G18" s="9">
        <f>'Financial Sector'!E7</f>
        <v>7589</v>
      </c>
      <c r="H18" s="9">
        <f>SUM(C18:G18)</f>
        <v>58281</v>
      </c>
    </row>
    <row r="19" spans="2:12" x14ac:dyDescent="0.25">
      <c r="B19" s="4" t="s">
        <v>13</v>
      </c>
      <c r="C19" s="9">
        <f>'Bus Surveys'!B8</f>
        <v>9468</v>
      </c>
      <c r="D19" s="9">
        <f>'Bus Surveys'!C8</f>
        <v>1969</v>
      </c>
      <c r="E19" s="9">
        <f>'Bus Surveys'!D8</f>
        <v>9034</v>
      </c>
      <c r="F19" s="9">
        <f>'Bus Surveys'!E8</f>
        <v>18147</v>
      </c>
      <c r="G19" s="9">
        <f>'Financial Sector'!E8</f>
        <v>3738</v>
      </c>
      <c r="H19" s="9">
        <f>SUM(C19:G19)</f>
        <v>42356</v>
      </c>
    </row>
    <row r="20" spans="2:12" x14ac:dyDescent="0.25">
      <c r="C20" s="11"/>
      <c r="D20" s="11"/>
      <c r="E20" s="11"/>
      <c r="F20" s="11"/>
      <c r="G20" s="11"/>
      <c r="H20" s="11"/>
      <c r="L20" s="12"/>
    </row>
    <row r="21" spans="2:12" x14ac:dyDescent="0.25">
      <c r="B21" s="4" t="s">
        <v>14</v>
      </c>
      <c r="C21" s="13">
        <f t="shared" ref="C21:G21" si="2">C19/C16</f>
        <v>0.25618962578131343</v>
      </c>
      <c r="D21" s="13">
        <f t="shared" si="2"/>
        <v>0.58548914659530182</v>
      </c>
      <c r="E21" s="13">
        <f t="shared" si="2"/>
        <v>0.59602823777792435</v>
      </c>
      <c r="F21" s="13">
        <f t="shared" si="2"/>
        <v>0.53636981645139359</v>
      </c>
      <c r="G21" s="13">
        <f t="shared" si="2"/>
        <v>0.33003708281829419</v>
      </c>
      <c r="H21" s="13">
        <f>H19/H16</f>
        <v>0.42088318295639732</v>
      </c>
    </row>
    <row r="22" spans="2:12" x14ac:dyDescent="0.25">
      <c r="C22" s="11"/>
      <c r="D22" s="11"/>
      <c r="E22" s="11"/>
      <c r="F22" s="11"/>
      <c r="G22" s="11"/>
      <c r="H22" s="11"/>
    </row>
    <row r="23" spans="2:12" x14ac:dyDescent="0.25">
      <c r="B23" s="4" t="s">
        <v>53</v>
      </c>
      <c r="C23" s="9">
        <f>'Bus Surveys'!B10</f>
        <v>594182</v>
      </c>
      <c r="D23" s="9">
        <f>'Bus Surveys'!C10</f>
        <v>103385</v>
      </c>
      <c r="E23" s="9">
        <f>'Bus Surveys'!D10</f>
        <v>316159</v>
      </c>
      <c r="F23" s="9">
        <f>'Bus Surveys'!E10</f>
        <v>178898</v>
      </c>
      <c r="G23" s="14" t="s">
        <v>15</v>
      </c>
      <c r="H23" s="9">
        <f>'Bus Surveys'!F10</f>
        <v>278169</v>
      </c>
    </row>
    <row r="24" spans="2:12" x14ac:dyDescent="0.25">
      <c r="B24" s="4" t="s">
        <v>54</v>
      </c>
      <c r="C24" s="9">
        <f>'Bus Surveys'!B11</f>
        <v>195542</v>
      </c>
      <c r="D24" s="9">
        <f>'Bus Surveys'!C11</f>
        <v>37322</v>
      </c>
      <c r="E24" s="9">
        <f>'Bus Surveys'!D11</f>
        <v>46541</v>
      </c>
      <c r="F24" s="9">
        <f>'Bus Surveys'!E11</f>
        <v>59604</v>
      </c>
      <c r="G24" s="14" t="s">
        <v>15</v>
      </c>
      <c r="H24" s="9">
        <f>'Bus Surveys'!F11</f>
        <v>76177</v>
      </c>
    </row>
    <row r="25" spans="2:12" x14ac:dyDescent="0.25">
      <c r="C25" s="11"/>
      <c r="D25" s="11"/>
      <c r="E25" s="11"/>
      <c r="F25" s="11"/>
      <c r="G25" s="11"/>
      <c r="H25" s="11"/>
    </row>
    <row r="26" spans="2:12" x14ac:dyDescent="0.25">
      <c r="B26" s="4" t="s">
        <v>16</v>
      </c>
      <c r="C26" s="13">
        <f t="shared" ref="C26:H26" si="3">C16/C14</f>
        <v>0.32909171861086378</v>
      </c>
      <c r="D26" s="13">
        <f t="shared" si="3"/>
        <v>0.36099184199227136</v>
      </c>
      <c r="E26" s="13">
        <f t="shared" si="3"/>
        <v>0.1472053610450153</v>
      </c>
      <c r="F26" s="13">
        <f>F16/F14</f>
        <v>0.33317577082533212</v>
      </c>
      <c r="G26" s="13">
        <f t="shared" si="3"/>
        <v>0.22382072209157561</v>
      </c>
      <c r="H26" s="13">
        <f t="shared" si="3"/>
        <v>0.267129596449456</v>
      </c>
    </row>
    <row r="27" spans="2:12" x14ac:dyDescent="0.25">
      <c r="B27" s="4" t="s">
        <v>17</v>
      </c>
      <c r="C27" s="13">
        <f>C18/C14</f>
        <v>0.24478183437221729</v>
      </c>
      <c r="D27" s="13">
        <f t="shared" ref="D27:G27" si="4">D18/D14</f>
        <v>0.14963503649635038</v>
      </c>
      <c r="E27" s="13">
        <f t="shared" si="4"/>
        <v>5.9466809109891709E-2</v>
      </c>
      <c r="F27" s="13">
        <f t="shared" si="4"/>
        <v>0.15447034378169713</v>
      </c>
      <c r="G27" s="13">
        <f t="shared" si="4"/>
        <v>0.14997134557239689</v>
      </c>
      <c r="H27" s="13">
        <f>H18/H14</f>
        <v>0.15470189604784315</v>
      </c>
    </row>
    <row r="33" spans="3:12" x14ac:dyDescent="0.25">
      <c r="C33" s="2"/>
      <c r="G33" s="5"/>
      <c r="H33" s="5"/>
      <c r="I33" s="5"/>
      <c r="J33" s="5"/>
      <c r="K33" s="5"/>
      <c r="L33" s="5"/>
    </row>
    <row r="34" spans="3:12" x14ac:dyDescent="0.25">
      <c r="C34" s="2"/>
    </row>
    <row r="35" spans="3:12" x14ac:dyDescent="0.25">
      <c r="C35" s="2"/>
      <c r="D35" s="2"/>
      <c r="E35" s="2"/>
      <c r="F35" s="2"/>
    </row>
    <row r="36" spans="3:12" x14ac:dyDescent="0.25">
      <c r="C36" s="2"/>
    </row>
    <row r="37" spans="3:12" x14ac:dyDescent="0.25">
      <c r="C37" s="2"/>
      <c r="D37" s="5"/>
      <c r="E37" s="5"/>
      <c r="F37" s="5"/>
    </row>
    <row r="38" spans="3:12" x14ac:dyDescent="0.25">
      <c r="C38" s="2"/>
      <c r="D38" s="5"/>
      <c r="E38" s="5"/>
      <c r="F38" s="5"/>
    </row>
    <row r="39" spans="3:12" x14ac:dyDescent="0.25">
      <c r="C39" s="2"/>
      <c r="D39" s="5"/>
      <c r="E39" s="5"/>
      <c r="F39" s="5"/>
    </row>
    <row r="40" spans="3:12" x14ac:dyDescent="0.25">
      <c r="C40" s="8"/>
      <c r="F40" s="5"/>
    </row>
    <row r="41" spans="3:12" x14ac:dyDescent="0.25">
      <c r="C41" s="2"/>
      <c r="D41" s="5"/>
      <c r="E41" s="5"/>
      <c r="F41" s="5"/>
    </row>
    <row r="42" spans="3:12" x14ac:dyDescent="0.25">
      <c r="C42" s="2"/>
      <c r="D42" s="5"/>
      <c r="E42" s="5"/>
      <c r="F42" s="5"/>
    </row>
    <row r="43" spans="3:12" x14ac:dyDescent="0.25">
      <c r="C43" s="2"/>
      <c r="F4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tabSelected="1" zoomScaleNormal="100" workbookViewId="0">
      <selection sqref="A1:H1"/>
    </sheetView>
  </sheetViews>
  <sheetFormatPr defaultRowHeight="15" customHeight="1" x14ac:dyDescent="0.25"/>
  <cols>
    <col min="1" max="1" width="35.42578125" style="21" customWidth="1"/>
    <col min="2" max="2" width="3.85546875" style="22" customWidth="1"/>
    <col min="3" max="8" width="12.7109375" style="21" customWidth="1"/>
    <col min="9" max="232" width="9.140625" style="21"/>
    <col min="233" max="233" width="29.7109375" style="21" customWidth="1"/>
    <col min="234" max="234" width="6.5703125" style="21" customWidth="1"/>
    <col min="235" max="239" width="14.7109375" style="21" customWidth="1"/>
    <col min="240" max="240" width="5.7109375" style="21" customWidth="1"/>
    <col min="241" max="241" width="14.7109375" style="21" customWidth="1"/>
    <col min="242" max="488" width="9.140625" style="21"/>
    <col min="489" max="489" width="29.7109375" style="21" customWidth="1"/>
    <col min="490" max="490" width="6.5703125" style="21" customWidth="1"/>
    <col min="491" max="495" width="14.7109375" style="21" customWidth="1"/>
    <col min="496" max="496" width="5.7109375" style="21" customWidth="1"/>
    <col min="497" max="497" width="14.7109375" style="21" customWidth="1"/>
    <col min="498" max="744" width="9.140625" style="21"/>
    <col min="745" max="745" width="29.7109375" style="21" customWidth="1"/>
    <col min="746" max="746" width="6.5703125" style="21" customWidth="1"/>
    <col min="747" max="751" width="14.7109375" style="21" customWidth="1"/>
    <col min="752" max="752" width="5.7109375" style="21" customWidth="1"/>
    <col min="753" max="753" width="14.7109375" style="21" customWidth="1"/>
    <col min="754" max="1000" width="9.140625" style="21"/>
    <col min="1001" max="1001" width="29.7109375" style="21" customWidth="1"/>
    <col min="1002" max="1002" width="6.5703125" style="21" customWidth="1"/>
    <col min="1003" max="1007" width="14.7109375" style="21" customWidth="1"/>
    <col min="1008" max="1008" width="5.7109375" style="21" customWidth="1"/>
    <col min="1009" max="1009" width="14.7109375" style="21" customWidth="1"/>
    <col min="1010" max="1256" width="9.140625" style="21"/>
    <col min="1257" max="1257" width="29.7109375" style="21" customWidth="1"/>
    <col min="1258" max="1258" width="6.5703125" style="21" customWidth="1"/>
    <col min="1259" max="1263" width="14.7109375" style="21" customWidth="1"/>
    <col min="1264" max="1264" width="5.7109375" style="21" customWidth="1"/>
    <col min="1265" max="1265" width="14.7109375" style="21" customWidth="1"/>
    <col min="1266" max="1512" width="9.140625" style="21"/>
    <col min="1513" max="1513" width="29.7109375" style="21" customWidth="1"/>
    <col min="1514" max="1514" width="6.5703125" style="21" customWidth="1"/>
    <col min="1515" max="1519" width="14.7109375" style="21" customWidth="1"/>
    <col min="1520" max="1520" width="5.7109375" style="21" customWidth="1"/>
    <col min="1521" max="1521" width="14.7109375" style="21" customWidth="1"/>
    <col min="1522" max="1768" width="9.140625" style="21"/>
    <col min="1769" max="1769" width="29.7109375" style="21" customWidth="1"/>
    <col min="1770" max="1770" width="6.5703125" style="21" customWidth="1"/>
    <col min="1771" max="1775" width="14.7109375" style="21" customWidth="1"/>
    <col min="1776" max="1776" width="5.7109375" style="21" customWidth="1"/>
    <col min="1777" max="1777" width="14.7109375" style="21" customWidth="1"/>
    <col min="1778" max="2024" width="9.140625" style="21"/>
    <col min="2025" max="2025" width="29.7109375" style="21" customWidth="1"/>
    <col min="2026" max="2026" width="6.5703125" style="21" customWidth="1"/>
    <col min="2027" max="2031" width="14.7109375" style="21" customWidth="1"/>
    <col min="2032" max="2032" width="5.7109375" style="21" customWidth="1"/>
    <col min="2033" max="2033" width="14.7109375" style="21" customWidth="1"/>
    <col min="2034" max="2280" width="9.140625" style="21"/>
    <col min="2281" max="2281" width="29.7109375" style="21" customWidth="1"/>
    <col min="2282" max="2282" width="6.5703125" style="21" customWidth="1"/>
    <col min="2283" max="2287" width="14.7109375" style="21" customWidth="1"/>
    <col min="2288" max="2288" width="5.7109375" style="21" customWidth="1"/>
    <col min="2289" max="2289" width="14.7109375" style="21" customWidth="1"/>
    <col min="2290" max="2536" width="9.140625" style="21"/>
    <col min="2537" max="2537" width="29.7109375" style="21" customWidth="1"/>
    <col min="2538" max="2538" width="6.5703125" style="21" customWidth="1"/>
    <col min="2539" max="2543" width="14.7109375" style="21" customWidth="1"/>
    <col min="2544" max="2544" width="5.7109375" style="21" customWidth="1"/>
    <col min="2545" max="2545" width="14.7109375" style="21" customWidth="1"/>
    <col min="2546" max="2792" width="9.140625" style="21"/>
    <col min="2793" max="2793" width="29.7109375" style="21" customWidth="1"/>
    <col min="2794" max="2794" width="6.5703125" style="21" customWidth="1"/>
    <col min="2795" max="2799" width="14.7109375" style="21" customWidth="1"/>
    <col min="2800" max="2800" width="5.7109375" style="21" customWidth="1"/>
    <col min="2801" max="2801" width="14.7109375" style="21" customWidth="1"/>
    <col min="2802" max="3048" width="9.140625" style="21"/>
    <col min="3049" max="3049" width="29.7109375" style="21" customWidth="1"/>
    <col min="3050" max="3050" width="6.5703125" style="21" customWidth="1"/>
    <col min="3051" max="3055" width="14.7109375" style="21" customWidth="1"/>
    <col min="3056" max="3056" width="5.7109375" style="21" customWidth="1"/>
    <col min="3057" max="3057" width="14.7109375" style="21" customWidth="1"/>
    <col min="3058" max="3304" width="9.140625" style="21"/>
    <col min="3305" max="3305" width="29.7109375" style="21" customWidth="1"/>
    <col min="3306" max="3306" width="6.5703125" style="21" customWidth="1"/>
    <col min="3307" max="3311" width="14.7109375" style="21" customWidth="1"/>
    <col min="3312" max="3312" width="5.7109375" style="21" customWidth="1"/>
    <col min="3313" max="3313" width="14.7109375" style="21" customWidth="1"/>
    <col min="3314" max="3560" width="9.140625" style="21"/>
    <col min="3561" max="3561" width="29.7109375" style="21" customWidth="1"/>
    <col min="3562" max="3562" width="6.5703125" style="21" customWidth="1"/>
    <col min="3563" max="3567" width="14.7109375" style="21" customWidth="1"/>
    <col min="3568" max="3568" width="5.7109375" style="21" customWidth="1"/>
    <col min="3569" max="3569" width="14.7109375" style="21" customWidth="1"/>
    <col min="3570" max="3816" width="9.140625" style="21"/>
    <col min="3817" max="3817" width="29.7109375" style="21" customWidth="1"/>
    <col min="3818" max="3818" width="6.5703125" style="21" customWidth="1"/>
    <col min="3819" max="3823" width="14.7109375" style="21" customWidth="1"/>
    <col min="3824" max="3824" width="5.7109375" style="21" customWidth="1"/>
    <col min="3825" max="3825" width="14.7109375" style="21" customWidth="1"/>
    <col min="3826" max="4072" width="9.140625" style="21"/>
    <col min="4073" max="4073" width="29.7109375" style="21" customWidth="1"/>
    <col min="4074" max="4074" width="6.5703125" style="21" customWidth="1"/>
    <col min="4075" max="4079" width="14.7109375" style="21" customWidth="1"/>
    <col min="4080" max="4080" width="5.7109375" style="21" customWidth="1"/>
    <col min="4081" max="4081" width="14.7109375" style="21" customWidth="1"/>
    <col min="4082" max="4328" width="9.140625" style="21"/>
    <col min="4329" max="4329" width="29.7109375" style="21" customWidth="1"/>
    <col min="4330" max="4330" width="6.5703125" style="21" customWidth="1"/>
    <col min="4331" max="4335" width="14.7109375" style="21" customWidth="1"/>
    <col min="4336" max="4336" width="5.7109375" style="21" customWidth="1"/>
    <col min="4337" max="4337" width="14.7109375" style="21" customWidth="1"/>
    <col min="4338" max="4584" width="9.140625" style="21"/>
    <col min="4585" max="4585" width="29.7109375" style="21" customWidth="1"/>
    <col min="4586" max="4586" width="6.5703125" style="21" customWidth="1"/>
    <col min="4587" max="4591" width="14.7109375" style="21" customWidth="1"/>
    <col min="4592" max="4592" width="5.7109375" style="21" customWidth="1"/>
    <col min="4593" max="4593" width="14.7109375" style="21" customWidth="1"/>
    <col min="4594" max="4840" width="9.140625" style="21"/>
    <col min="4841" max="4841" width="29.7109375" style="21" customWidth="1"/>
    <col min="4842" max="4842" width="6.5703125" style="21" customWidth="1"/>
    <col min="4843" max="4847" width="14.7109375" style="21" customWidth="1"/>
    <col min="4848" max="4848" width="5.7109375" style="21" customWidth="1"/>
    <col min="4849" max="4849" width="14.7109375" style="21" customWidth="1"/>
    <col min="4850" max="5096" width="9.140625" style="21"/>
    <col min="5097" max="5097" width="29.7109375" style="21" customWidth="1"/>
    <col min="5098" max="5098" width="6.5703125" style="21" customWidth="1"/>
    <col min="5099" max="5103" width="14.7109375" style="21" customWidth="1"/>
    <col min="5104" max="5104" width="5.7109375" style="21" customWidth="1"/>
    <col min="5105" max="5105" width="14.7109375" style="21" customWidth="1"/>
    <col min="5106" max="5352" width="9.140625" style="21"/>
    <col min="5353" max="5353" width="29.7109375" style="21" customWidth="1"/>
    <col min="5354" max="5354" width="6.5703125" style="21" customWidth="1"/>
    <col min="5355" max="5359" width="14.7109375" style="21" customWidth="1"/>
    <col min="5360" max="5360" width="5.7109375" style="21" customWidth="1"/>
    <col min="5361" max="5361" width="14.7109375" style="21" customWidth="1"/>
    <col min="5362" max="5608" width="9.140625" style="21"/>
    <col min="5609" max="5609" width="29.7109375" style="21" customWidth="1"/>
    <col min="5610" max="5610" width="6.5703125" style="21" customWidth="1"/>
    <col min="5611" max="5615" width="14.7109375" style="21" customWidth="1"/>
    <col min="5616" max="5616" width="5.7109375" style="21" customWidth="1"/>
    <col min="5617" max="5617" width="14.7109375" style="21" customWidth="1"/>
    <col min="5618" max="5864" width="9.140625" style="21"/>
    <col min="5865" max="5865" width="29.7109375" style="21" customWidth="1"/>
    <col min="5866" max="5866" width="6.5703125" style="21" customWidth="1"/>
    <col min="5867" max="5871" width="14.7109375" style="21" customWidth="1"/>
    <col min="5872" max="5872" width="5.7109375" style="21" customWidth="1"/>
    <col min="5873" max="5873" width="14.7109375" style="21" customWidth="1"/>
    <col min="5874" max="6120" width="9.140625" style="21"/>
    <col min="6121" max="6121" width="29.7109375" style="21" customWidth="1"/>
    <col min="6122" max="6122" width="6.5703125" style="21" customWidth="1"/>
    <col min="6123" max="6127" width="14.7109375" style="21" customWidth="1"/>
    <col min="6128" max="6128" width="5.7109375" style="21" customWidth="1"/>
    <col min="6129" max="6129" width="14.7109375" style="21" customWidth="1"/>
    <col min="6130" max="6376" width="9.140625" style="21"/>
    <col min="6377" max="6377" width="29.7109375" style="21" customWidth="1"/>
    <col min="6378" max="6378" width="6.5703125" style="21" customWidth="1"/>
    <col min="6379" max="6383" width="14.7109375" style="21" customWidth="1"/>
    <col min="6384" max="6384" width="5.7109375" style="21" customWidth="1"/>
    <col min="6385" max="6385" width="14.7109375" style="21" customWidth="1"/>
    <col min="6386" max="6632" width="9.140625" style="21"/>
    <col min="6633" max="6633" width="29.7109375" style="21" customWidth="1"/>
    <col min="6634" max="6634" width="6.5703125" style="21" customWidth="1"/>
    <col min="6635" max="6639" width="14.7109375" style="21" customWidth="1"/>
    <col min="6640" max="6640" width="5.7109375" style="21" customWidth="1"/>
    <col min="6641" max="6641" width="14.7109375" style="21" customWidth="1"/>
    <col min="6642" max="6888" width="9.140625" style="21"/>
    <col min="6889" max="6889" width="29.7109375" style="21" customWidth="1"/>
    <col min="6890" max="6890" width="6.5703125" style="21" customWidth="1"/>
    <col min="6891" max="6895" width="14.7109375" style="21" customWidth="1"/>
    <col min="6896" max="6896" width="5.7109375" style="21" customWidth="1"/>
    <col min="6897" max="6897" width="14.7109375" style="21" customWidth="1"/>
    <col min="6898" max="7144" width="9.140625" style="21"/>
    <col min="7145" max="7145" width="29.7109375" style="21" customWidth="1"/>
    <col min="7146" max="7146" width="6.5703125" style="21" customWidth="1"/>
    <col min="7147" max="7151" width="14.7109375" style="21" customWidth="1"/>
    <col min="7152" max="7152" width="5.7109375" style="21" customWidth="1"/>
    <col min="7153" max="7153" width="14.7109375" style="21" customWidth="1"/>
    <col min="7154" max="7400" width="9.140625" style="21"/>
    <col min="7401" max="7401" width="29.7109375" style="21" customWidth="1"/>
    <col min="7402" max="7402" width="6.5703125" style="21" customWidth="1"/>
    <col min="7403" max="7407" width="14.7109375" style="21" customWidth="1"/>
    <col min="7408" max="7408" width="5.7109375" style="21" customWidth="1"/>
    <col min="7409" max="7409" width="14.7109375" style="21" customWidth="1"/>
    <col min="7410" max="7656" width="9.140625" style="21"/>
    <col min="7657" max="7657" width="29.7109375" style="21" customWidth="1"/>
    <col min="7658" max="7658" width="6.5703125" style="21" customWidth="1"/>
    <col min="7659" max="7663" width="14.7109375" style="21" customWidth="1"/>
    <col min="7664" max="7664" width="5.7109375" style="21" customWidth="1"/>
    <col min="7665" max="7665" width="14.7109375" style="21" customWidth="1"/>
    <col min="7666" max="7912" width="9.140625" style="21"/>
    <col min="7913" max="7913" width="29.7109375" style="21" customWidth="1"/>
    <col min="7914" max="7914" width="6.5703125" style="21" customWidth="1"/>
    <col min="7915" max="7919" width="14.7109375" style="21" customWidth="1"/>
    <col min="7920" max="7920" width="5.7109375" style="21" customWidth="1"/>
    <col min="7921" max="7921" width="14.7109375" style="21" customWidth="1"/>
    <col min="7922" max="8168" width="9.140625" style="21"/>
    <col min="8169" max="8169" width="29.7109375" style="21" customWidth="1"/>
    <col min="8170" max="8170" width="6.5703125" style="21" customWidth="1"/>
    <col min="8171" max="8175" width="14.7109375" style="21" customWidth="1"/>
    <col min="8176" max="8176" width="5.7109375" style="21" customWidth="1"/>
    <col min="8177" max="8177" width="14.7109375" style="21" customWidth="1"/>
    <col min="8178" max="8424" width="9.140625" style="21"/>
    <col min="8425" max="8425" width="29.7109375" style="21" customWidth="1"/>
    <col min="8426" max="8426" width="6.5703125" style="21" customWidth="1"/>
    <col min="8427" max="8431" width="14.7109375" style="21" customWidth="1"/>
    <col min="8432" max="8432" width="5.7109375" style="21" customWidth="1"/>
    <col min="8433" max="8433" width="14.7109375" style="21" customWidth="1"/>
    <col min="8434" max="8680" width="9.140625" style="21"/>
    <col min="8681" max="8681" width="29.7109375" style="21" customWidth="1"/>
    <col min="8682" max="8682" width="6.5703125" style="21" customWidth="1"/>
    <col min="8683" max="8687" width="14.7109375" style="21" customWidth="1"/>
    <col min="8688" max="8688" width="5.7109375" style="21" customWidth="1"/>
    <col min="8689" max="8689" width="14.7109375" style="21" customWidth="1"/>
    <col min="8690" max="8936" width="9.140625" style="21"/>
    <col min="8937" max="8937" width="29.7109375" style="21" customWidth="1"/>
    <col min="8938" max="8938" width="6.5703125" style="21" customWidth="1"/>
    <col min="8939" max="8943" width="14.7109375" style="21" customWidth="1"/>
    <col min="8944" max="8944" width="5.7109375" style="21" customWidth="1"/>
    <col min="8945" max="8945" width="14.7109375" style="21" customWidth="1"/>
    <col min="8946" max="9192" width="9.140625" style="21"/>
    <col min="9193" max="9193" width="29.7109375" style="21" customWidth="1"/>
    <col min="9194" max="9194" width="6.5703125" style="21" customWidth="1"/>
    <col min="9195" max="9199" width="14.7109375" style="21" customWidth="1"/>
    <col min="9200" max="9200" width="5.7109375" style="21" customWidth="1"/>
    <col min="9201" max="9201" width="14.7109375" style="21" customWidth="1"/>
    <col min="9202" max="9448" width="9.140625" style="21"/>
    <col min="9449" max="9449" width="29.7109375" style="21" customWidth="1"/>
    <col min="9450" max="9450" width="6.5703125" style="21" customWidth="1"/>
    <col min="9451" max="9455" width="14.7109375" style="21" customWidth="1"/>
    <col min="9456" max="9456" width="5.7109375" style="21" customWidth="1"/>
    <col min="9457" max="9457" width="14.7109375" style="21" customWidth="1"/>
    <col min="9458" max="9704" width="9.140625" style="21"/>
    <col min="9705" max="9705" width="29.7109375" style="21" customWidth="1"/>
    <col min="9706" max="9706" width="6.5703125" style="21" customWidth="1"/>
    <col min="9707" max="9711" width="14.7109375" style="21" customWidth="1"/>
    <col min="9712" max="9712" width="5.7109375" style="21" customWidth="1"/>
    <col min="9713" max="9713" width="14.7109375" style="21" customWidth="1"/>
    <col min="9714" max="9960" width="9.140625" style="21"/>
    <col min="9961" max="9961" width="29.7109375" style="21" customWidth="1"/>
    <col min="9962" max="9962" width="6.5703125" style="21" customWidth="1"/>
    <col min="9963" max="9967" width="14.7109375" style="21" customWidth="1"/>
    <col min="9968" max="9968" width="5.7109375" style="21" customWidth="1"/>
    <col min="9969" max="9969" width="14.7109375" style="21" customWidth="1"/>
    <col min="9970" max="10216" width="9.140625" style="21"/>
    <col min="10217" max="10217" width="29.7109375" style="21" customWidth="1"/>
    <col min="10218" max="10218" width="6.5703125" style="21" customWidth="1"/>
    <col min="10219" max="10223" width="14.7109375" style="21" customWidth="1"/>
    <col min="10224" max="10224" width="5.7109375" style="21" customWidth="1"/>
    <col min="10225" max="10225" width="14.7109375" style="21" customWidth="1"/>
    <col min="10226" max="10472" width="9.140625" style="21"/>
    <col min="10473" max="10473" width="29.7109375" style="21" customWidth="1"/>
    <col min="10474" max="10474" width="6.5703125" style="21" customWidth="1"/>
    <col min="10475" max="10479" width="14.7109375" style="21" customWidth="1"/>
    <col min="10480" max="10480" width="5.7109375" style="21" customWidth="1"/>
    <col min="10481" max="10481" width="14.7109375" style="21" customWidth="1"/>
    <col min="10482" max="10728" width="9.140625" style="21"/>
    <col min="10729" max="10729" width="29.7109375" style="21" customWidth="1"/>
    <col min="10730" max="10730" width="6.5703125" style="21" customWidth="1"/>
    <col min="10731" max="10735" width="14.7109375" style="21" customWidth="1"/>
    <col min="10736" max="10736" width="5.7109375" style="21" customWidth="1"/>
    <col min="10737" max="10737" width="14.7109375" style="21" customWidth="1"/>
    <col min="10738" max="10984" width="9.140625" style="21"/>
    <col min="10985" max="10985" width="29.7109375" style="21" customWidth="1"/>
    <col min="10986" max="10986" width="6.5703125" style="21" customWidth="1"/>
    <col min="10987" max="10991" width="14.7109375" style="21" customWidth="1"/>
    <col min="10992" max="10992" width="5.7109375" style="21" customWidth="1"/>
    <col min="10993" max="10993" width="14.7109375" style="21" customWidth="1"/>
    <col min="10994" max="11240" width="9.140625" style="21"/>
    <col min="11241" max="11241" width="29.7109375" style="21" customWidth="1"/>
    <col min="11242" max="11242" width="6.5703125" style="21" customWidth="1"/>
    <col min="11243" max="11247" width="14.7109375" style="21" customWidth="1"/>
    <col min="11248" max="11248" width="5.7109375" style="21" customWidth="1"/>
    <col min="11249" max="11249" width="14.7109375" style="21" customWidth="1"/>
    <col min="11250" max="11496" width="9.140625" style="21"/>
    <col min="11497" max="11497" width="29.7109375" style="21" customWidth="1"/>
    <col min="11498" max="11498" width="6.5703125" style="21" customWidth="1"/>
    <col min="11499" max="11503" width="14.7109375" style="21" customWidth="1"/>
    <col min="11504" max="11504" width="5.7109375" style="21" customWidth="1"/>
    <col min="11505" max="11505" width="14.7109375" style="21" customWidth="1"/>
    <col min="11506" max="11752" width="9.140625" style="21"/>
    <col min="11753" max="11753" width="29.7109375" style="21" customWidth="1"/>
    <col min="11754" max="11754" width="6.5703125" style="21" customWidth="1"/>
    <col min="11755" max="11759" width="14.7109375" style="21" customWidth="1"/>
    <col min="11760" max="11760" width="5.7109375" style="21" customWidth="1"/>
    <col min="11761" max="11761" width="14.7109375" style="21" customWidth="1"/>
    <col min="11762" max="12008" width="9.140625" style="21"/>
    <col min="12009" max="12009" width="29.7109375" style="21" customWidth="1"/>
    <col min="12010" max="12010" width="6.5703125" style="21" customWidth="1"/>
    <col min="12011" max="12015" width="14.7109375" style="21" customWidth="1"/>
    <col min="12016" max="12016" width="5.7109375" style="21" customWidth="1"/>
    <col min="12017" max="12017" width="14.7109375" style="21" customWidth="1"/>
    <col min="12018" max="12264" width="9.140625" style="21"/>
    <col min="12265" max="12265" width="29.7109375" style="21" customWidth="1"/>
    <col min="12266" max="12266" width="6.5703125" style="21" customWidth="1"/>
    <col min="12267" max="12271" width="14.7109375" style="21" customWidth="1"/>
    <col min="12272" max="12272" width="5.7109375" style="21" customWidth="1"/>
    <col min="12273" max="12273" width="14.7109375" style="21" customWidth="1"/>
    <col min="12274" max="12520" width="9.140625" style="21"/>
    <col min="12521" max="12521" width="29.7109375" style="21" customWidth="1"/>
    <col min="12522" max="12522" width="6.5703125" style="21" customWidth="1"/>
    <col min="12523" max="12527" width="14.7109375" style="21" customWidth="1"/>
    <col min="12528" max="12528" width="5.7109375" style="21" customWidth="1"/>
    <col min="12529" max="12529" width="14.7109375" style="21" customWidth="1"/>
    <col min="12530" max="12776" width="9.140625" style="21"/>
    <col min="12777" max="12777" width="29.7109375" style="21" customWidth="1"/>
    <col min="12778" max="12778" width="6.5703125" style="21" customWidth="1"/>
    <col min="12779" max="12783" width="14.7109375" style="21" customWidth="1"/>
    <col min="12784" max="12784" width="5.7109375" style="21" customWidth="1"/>
    <col min="12785" max="12785" width="14.7109375" style="21" customWidth="1"/>
    <col min="12786" max="13032" width="9.140625" style="21"/>
    <col min="13033" max="13033" width="29.7109375" style="21" customWidth="1"/>
    <col min="13034" max="13034" width="6.5703125" style="21" customWidth="1"/>
    <col min="13035" max="13039" width="14.7109375" style="21" customWidth="1"/>
    <col min="13040" max="13040" width="5.7109375" style="21" customWidth="1"/>
    <col min="13041" max="13041" width="14.7109375" style="21" customWidth="1"/>
    <col min="13042" max="13288" width="9.140625" style="21"/>
    <col min="13289" max="13289" width="29.7109375" style="21" customWidth="1"/>
    <col min="13290" max="13290" width="6.5703125" style="21" customWidth="1"/>
    <col min="13291" max="13295" width="14.7109375" style="21" customWidth="1"/>
    <col min="13296" max="13296" width="5.7109375" style="21" customWidth="1"/>
    <col min="13297" max="13297" width="14.7109375" style="21" customWidth="1"/>
    <col min="13298" max="13544" width="9.140625" style="21"/>
    <col min="13545" max="13545" width="29.7109375" style="21" customWidth="1"/>
    <col min="13546" max="13546" width="6.5703125" style="21" customWidth="1"/>
    <col min="13547" max="13551" width="14.7109375" style="21" customWidth="1"/>
    <col min="13552" max="13552" width="5.7109375" style="21" customWidth="1"/>
    <col min="13553" max="13553" width="14.7109375" style="21" customWidth="1"/>
    <col min="13554" max="13800" width="9.140625" style="21"/>
    <col min="13801" max="13801" width="29.7109375" style="21" customWidth="1"/>
    <col min="13802" max="13802" width="6.5703125" style="21" customWidth="1"/>
    <col min="13803" max="13807" width="14.7109375" style="21" customWidth="1"/>
    <col min="13808" max="13808" width="5.7109375" style="21" customWidth="1"/>
    <col min="13809" max="13809" width="14.7109375" style="21" customWidth="1"/>
    <col min="13810" max="14056" width="9.140625" style="21"/>
    <col min="14057" max="14057" width="29.7109375" style="21" customWidth="1"/>
    <col min="14058" max="14058" width="6.5703125" style="21" customWidth="1"/>
    <col min="14059" max="14063" width="14.7109375" style="21" customWidth="1"/>
    <col min="14064" max="14064" width="5.7109375" style="21" customWidth="1"/>
    <col min="14065" max="14065" width="14.7109375" style="21" customWidth="1"/>
    <col min="14066" max="14312" width="9.140625" style="21"/>
    <col min="14313" max="14313" width="29.7109375" style="21" customWidth="1"/>
    <col min="14314" max="14314" width="6.5703125" style="21" customWidth="1"/>
    <col min="14315" max="14319" width="14.7109375" style="21" customWidth="1"/>
    <col min="14320" max="14320" width="5.7109375" style="21" customWidth="1"/>
    <col min="14321" max="14321" width="14.7109375" style="21" customWidth="1"/>
    <col min="14322" max="14568" width="9.140625" style="21"/>
    <col min="14569" max="14569" width="29.7109375" style="21" customWidth="1"/>
    <col min="14570" max="14570" width="6.5703125" style="21" customWidth="1"/>
    <col min="14571" max="14575" width="14.7109375" style="21" customWidth="1"/>
    <col min="14576" max="14576" width="5.7109375" style="21" customWidth="1"/>
    <col min="14577" max="14577" width="14.7109375" style="21" customWidth="1"/>
    <col min="14578" max="14824" width="9.140625" style="21"/>
    <col min="14825" max="14825" width="29.7109375" style="21" customWidth="1"/>
    <col min="14826" max="14826" width="6.5703125" style="21" customWidth="1"/>
    <col min="14827" max="14831" width="14.7109375" style="21" customWidth="1"/>
    <col min="14832" max="14832" width="5.7109375" style="21" customWidth="1"/>
    <col min="14833" max="14833" width="14.7109375" style="21" customWidth="1"/>
    <col min="14834" max="15080" width="9.140625" style="21"/>
    <col min="15081" max="15081" width="29.7109375" style="21" customWidth="1"/>
    <col min="15082" max="15082" width="6.5703125" style="21" customWidth="1"/>
    <col min="15083" max="15087" width="14.7109375" style="21" customWidth="1"/>
    <col min="15088" max="15088" width="5.7109375" style="21" customWidth="1"/>
    <col min="15089" max="15089" width="14.7109375" style="21" customWidth="1"/>
    <col min="15090" max="15336" width="9.140625" style="21"/>
    <col min="15337" max="15337" width="29.7109375" style="21" customWidth="1"/>
    <col min="15338" max="15338" width="6.5703125" style="21" customWidth="1"/>
    <col min="15339" max="15343" width="14.7109375" style="21" customWidth="1"/>
    <col min="15344" max="15344" width="5.7109375" style="21" customWidth="1"/>
    <col min="15345" max="15345" width="14.7109375" style="21" customWidth="1"/>
    <col min="15346" max="15592" width="9.140625" style="21"/>
    <col min="15593" max="15593" width="29.7109375" style="21" customWidth="1"/>
    <col min="15594" max="15594" width="6.5703125" style="21" customWidth="1"/>
    <col min="15595" max="15599" width="14.7109375" style="21" customWidth="1"/>
    <col min="15600" max="15600" width="5.7109375" style="21" customWidth="1"/>
    <col min="15601" max="15601" width="14.7109375" style="21" customWidth="1"/>
    <col min="15602" max="15848" width="9.140625" style="21"/>
    <col min="15849" max="15849" width="29.7109375" style="21" customWidth="1"/>
    <col min="15850" max="15850" width="6.5703125" style="21" customWidth="1"/>
    <col min="15851" max="15855" width="14.7109375" style="21" customWidth="1"/>
    <col min="15856" max="15856" width="5.7109375" style="21" customWidth="1"/>
    <col min="15857" max="15857" width="14.7109375" style="21" customWidth="1"/>
    <col min="15858" max="16384" width="9.140625" style="21"/>
  </cols>
  <sheetData>
    <row r="1" spans="1:8" ht="15" customHeight="1" x14ac:dyDescent="0.2">
      <c r="A1" s="44" t="s">
        <v>78</v>
      </c>
      <c r="B1" s="45"/>
      <c r="C1" s="45"/>
      <c r="D1" s="45"/>
      <c r="E1" s="45"/>
      <c r="F1" s="45"/>
      <c r="G1" s="45"/>
      <c r="H1" s="45"/>
    </row>
    <row r="2" spans="1:8" s="30" customFormat="1" ht="39" customHeight="1" x14ac:dyDescent="0.2">
      <c r="A2" s="33"/>
      <c r="B2" s="34"/>
      <c r="C2" s="35" t="s">
        <v>56</v>
      </c>
      <c r="D2" s="35" t="s">
        <v>1</v>
      </c>
      <c r="E2" s="35" t="s">
        <v>19</v>
      </c>
      <c r="F2" s="35" t="s">
        <v>68</v>
      </c>
      <c r="G2" s="35" t="s">
        <v>75</v>
      </c>
      <c r="H2" s="35" t="s">
        <v>0</v>
      </c>
    </row>
    <row r="3" spans="1:8" s="20" customFormat="1" ht="15" customHeight="1" x14ac:dyDescent="0.2">
      <c r="A3" s="24"/>
      <c r="B3" s="24" t="s">
        <v>57</v>
      </c>
      <c r="C3" s="30"/>
      <c r="D3" s="30"/>
      <c r="E3" s="30"/>
      <c r="F3" s="30"/>
      <c r="G3" s="30"/>
      <c r="H3" s="31"/>
    </row>
    <row r="4" spans="1:8" ht="15" customHeight="1" x14ac:dyDescent="0.2">
      <c r="A4" s="23" t="s">
        <v>2</v>
      </c>
      <c r="B4" s="23"/>
      <c r="C4" s="30"/>
      <c r="D4" s="30"/>
      <c r="E4" s="30"/>
      <c r="F4" s="30"/>
      <c r="G4" s="30"/>
      <c r="H4" s="31"/>
    </row>
    <row r="5" spans="1:8" ht="15" customHeight="1" x14ac:dyDescent="0.2">
      <c r="A5" s="24" t="s">
        <v>58</v>
      </c>
      <c r="B5" s="40" t="s">
        <v>59</v>
      </c>
      <c r="C5" s="29">
        <v>18599</v>
      </c>
      <c r="D5" s="29">
        <v>59175</v>
      </c>
      <c r="E5" s="29">
        <v>46786</v>
      </c>
      <c r="F5" s="29">
        <v>139733</v>
      </c>
      <c r="G5" s="29">
        <v>8238</v>
      </c>
      <c r="H5" s="27">
        <v>272531</v>
      </c>
    </row>
    <row r="6" spans="1:8" ht="15" customHeight="1" x14ac:dyDescent="0.2">
      <c r="A6" s="24" t="s">
        <v>69</v>
      </c>
      <c r="B6" s="40" t="s">
        <v>59</v>
      </c>
      <c r="C6" s="29">
        <v>264398</v>
      </c>
      <c r="D6" s="29">
        <v>158227</v>
      </c>
      <c r="E6" s="29">
        <v>390546</v>
      </c>
      <c r="F6" s="29">
        <v>821033</v>
      </c>
      <c r="G6" s="29">
        <v>106603</v>
      </c>
      <c r="H6" s="27">
        <v>1740807</v>
      </c>
    </row>
    <row r="7" spans="1:8" ht="15" customHeight="1" x14ac:dyDescent="0.2">
      <c r="A7" s="24" t="s">
        <v>6</v>
      </c>
      <c r="B7" s="40" t="s">
        <v>59</v>
      </c>
      <c r="C7" s="36">
        <v>14.215710522071079</v>
      </c>
      <c r="D7" s="36">
        <v>2.6738825517532741</v>
      </c>
      <c r="E7" s="36">
        <v>8.3474971145214383</v>
      </c>
      <c r="F7" s="32">
        <v>5.8757272798837787</v>
      </c>
      <c r="G7" s="32">
        <v>12.940398154891964</v>
      </c>
      <c r="H7" s="37">
        <v>6.3875559110706668</v>
      </c>
    </row>
    <row r="8" spans="1:8" ht="15" customHeight="1" x14ac:dyDescent="0.2">
      <c r="A8" s="23" t="s">
        <v>7</v>
      </c>
      <c r="B8" s="23"/>
      <c r="C8" s="32"/>
      <c r="D8" s="32"/>
      <c r="E8" s="32"/>
      <c r="F8" s="32"/>
      <c r="G8" s="32"/>
      <c r="H8" s="50"/>
    </row>
    <row r="9" spans="1:8" ht="15" customHeight="1" x14ac:dyDescent="0.2">
      <c r="A9" s="24" t="s">
        <v>48</v>
      </c>
      <c r="B9" s="40" t="s">
        <v>60</v>
      </c>
      <c r="C9" s="29">
        <v>287682</v>
      </c>
      <c r="D9" s="29">
        <v>33701</v>
      </c>
      <c r="E9" s="26">
        <v>192617</v>
      </c>
      <c r="F9" s="26">
        <v>299224</v>
      </c>
      <c r="G9" s="26">
        <v>66885</v>
      </c>
      <c r="H9" s="27">
        <v>880109</v>
      </c>
    </row>
    <row r="10" spans="1:8" ht="15" customHeight="1" x14ac:dyDescent="0.2">
      <c r="A10" s="24" t="s">
        <v>72</v>
      </c>
      <c r="B10" s="40" t="s">
        <v>59</v>
      </c>
      <c r="C10" s="38">
        <v>264398</v>
      </c>
      <c r="D10" s="38">
        <v>158227</v>
      </c>
      <c r="E10" s="38">
        <v>390546</v>
      </c>
      <c r="F10" s="28">
        <v>900086</v>
      </c>
      <c r="G10" s="29" t="s">
        <v>15</v>
      </c>
      <c r="H10" s="27">
        <v>1713257</v>
      </c>
    </row>
    <row r="11" spans="1:8" ht="15" customHeight="1" x14ac:dyDescent="0.2">
      <c r="A11" s="24" t="s">
        <v>61</v>
      </c>
      <c r="B11" s="40" t="s">
        <v>60</v>
      </c>
      <c r="C11" s="29">
        <v>240414</v>
      </c>
      <c r="D11" s="29">
        <v>33573</v>
      </c>
      <c r="E11" s="29">
        <v>50888</v>
      </c>
      <c r="F11" s="29">
        <v>257289</v>
      </c>
      <c r="G11" s="26">
        <v>28645</v>
      </c>
      <c r="H11" s="27">
        <v>610809</v>
      </c>
    </row>
    <row r="12" spans="1:8" ht="15" customHeight="1" x14ac:dyDescent="0.2">
      <c r="A12" s="24" t="s">
        <v>62</v>
      </c>
      <c r="B12" s="40" t="s">
        <v>60</v>
      </c>
      <c r="C12" s="26">
        <v>114646</v>
      </c>
      <c r="D12" s="26">
        <v>11176</v>
      </c>
      <c r="E12" s="26">
        <v>25884</v>
      </c>
      <c r="F12" s="29">
        <v>101207</v>
      </c>
      <c r="G12" s="26">
        <v>9381</v>
      </c>
      <c r="H12" s="27">
        <v>262294</v>
      </c>
    </row>
    <row r="13" spans="1:8" ht="15" customHeight="1" x14ac:dyDescent="0.2">
      <c r="A13" s="25" t="s">
        <v>11</v>
      </c>
      <c r="B13" s="40"/>
      <c r="C13" s="29"/>
      <c r="D13" s="29"/>
      <c r="E13" s="29"/>
      <c r="F13" s="29"/>
      <c r="G13" s="29"/>
      <c r="H13" s="27"/>
    </row>
    <row r="14" spans="1:8" ht="15" customHeight="1" x14ac:dyDescent="0.2">
      <c r="A14" s="24" t="s">
        <v>63</v>
      </c>
      <c r="B14" s="40" t="s">
        <v>60</v>
      </c>
      <c r="C14" s="28">
        <v>98689</v>
      </c>
      <c r="D14" s="28">
        <v>3924</v>
      </c>
      <c r="E14" s="28">
        <v>13730</v>
      </c>
      <c r="F14" s="28">
        <v>68633</v>
      </c>
      <c r="G14" s="26">
        <v>5802</v>
      </c>
      <c r="H14" s="27">
        <v>190778</v>
      </c>
    </row>
    <row r="15" spans="1:8" ht="15" customHeight="1" x14ac:dyDescent="0.2">
      <c r="A15" s="24" t="s">
        <v>64</v>
      </c>
      <c r="B15" s="40" t="s">
        <v>60</v>
      </c>
      <c r="C15" s="29">
        <v>15957</v>
      </c>
      <c r="D15" s="26">
        <v>7252</v>
      </c>
      <c r="E15" s="29">
        <v>12154</v>
      </c>
      <c r="F15" s="26">
        <v>32574</v>
      </c>
      <c r="G15" s="26">
        <v>3579</v>
      </c>
      <c r="H15" s="27">
        <v>71516</v>
      </c>
    </row>
    <row r="16" spans="1:8" ht="15" customHeight="1" x14ac:dyDescent="0.2">
      <c r="A16" s="24" t="s">
        <v>14</v>
      </c>
      <c r="B16" s="40" t="s">
        <v>65</v>
      </c>
      <c r="C16" s="32">
        <v>13.91849693840169</v>
      </c>
      <c r="D16" s="32">
        <v>64.889047959914109</v>
      </c>
      <c r="E16" s="32">
        <v>46.955648276927832</v>
      </c>
      <c r="F16" s="32">
        <v>32.185520764374004</v>
      </c>
      <c r="G16" s="32">
        <v>38.151582986888393</v>
      </c>
      <c r="H16" s="50">
        <v>27.265587470548315</v>
      </c>
    </row>
    <row r="17" spans="1:8" ht="15" customHeight="1" x14ac:dyDescent="0.2">
      <c r="A17" s="24" t="s">
        <v>70</v>
      </c>
      <c r="B17" s="40" t="s">
        <v>66</v>
      </c>
      <c r="C17" s="28">
        <v>433613</v>
      </c>
      <c r="D17" s="28">
        <v>70634</v>
      </c>
      <c r="E17" s="28">
        <v>66277</v>
      </c>
      <c r="F17" s="28">
        <v>112441</v>
      </c>
      <c r="G17" s="28" t="s">
        <v>15</v>
      </c>
      <c r="H17" s="39">
        <v>147621</v>
      </c>
    </row>
    <row r="18" spans="1:8" ht="15" customHeight="1" x14ac:dyDescent="0.2">
      <c r="A18" s="24" t="s">
        <v>16</v>
      </c>
      <c r="B18" s="24" t="s">
        <v>65</v>
      </c>
      <c r="C18" s="32">
        <v>39.851641743313799</v>
      </c>
      <c r="D18" s="32">
        <v>33.162220705617045</v>
      </c>
      <c r="E18" s="32">
        <v>13.438066214300918</v>
      </c>
      <c r="F18" s="32">
        <v>33.823155896585838</v>
      </c>
      <c r="G18" s="32">
        <v>14.025566270464228</v>
      </c>
      <c r="H18" s="50">
        <v>29.802444924435495</v>
      </c>
    </row>
    <row r="19" spans="1:8" ht="15" customHeight="1" x14ac:dyDescent="0.2">
      <c r="A19" s="24" t="s">
        <v>17</v>
      </c>
      <c r="B19" s="24" t="s">
        <v>65</v>
      </c>
      <c r="C19" s="32">
        <v>34.304892207367857</v>
      </c>
      <c r="D19" s="32">
        <v>11.643571407376637</v>
      </c>
      <c r="E19" s="32">
        <v>7.1281351074931081</v>
      </c>
      <c r="F19" s="32">
        <v>22.93699703232361</v>
      </c>
      <c r="G19" s="32">
        <v>8.6745907154070423</v>
      </c>
      <c r="H19" s="50">
        <v>21.67663323520155</v>
      </c>
    </row>
    <row r="20" spans="1:8" ht="15" customHeight="1" x14ac:dyDescent="0.2">
      <c r="A20" s="46" t="s">
        <v>76</v>
      </c>
      <c r="B20" s="47"/>
      <c r="C20" s="47"/>
      <c r="D20" s="47"/>
      <c r="E20" s="47"/>
      <c r="F20" s="47"/>
      <c r="G20" s="47"/>
      <c r="H20" s="47"/>
    </row>
    <row r="21" spans="1:8" ht="15" customHeight="1" x14ac:dyDescent="0.2">
      <c r="A21" s="48" t="s">
        <v>74</v>
      </c>
      <c r="B21" s="49"/>
      <c r="C21" s="49"/>
      <c r="D21" s="49"/>
      <c r="E21" s="49"/>
      <c r="F21" s="49"/>
      <c r="G21" s="49"/>
      <c r="H21" s="49"/>
    </row>
    <row r="22" spans="1:8" ht="15" customHeight="1" x14ac:dyDescent="0.2">
      <c r="A22" s="48" t="s">
        <v>73</v>
      </c>
      <c r="B22" s="49"/>
      <c r="C22" s="49"/>
      <c r="D22" s="49"/>
      <c r="E22" s="49"/>
      <c r="F22" s="49"/>
      <c r="G22" s="49"/>
      <c r="H22" s="49"/>
    </row>
    <row r="23" spans="1:8" ht="15" customHeight="1" x14ac:dyDescent="0.2">
      <c r="A23" s="42" t="s">
        <v>71</v>
      </c>
      <c r="B23" s="43"/>
      <c r="C23" s="43"/>
      <c r="D23" s="43"/>
      <c r="E23" s="43"/>
      <c r="F23" s="43"/>
      <c r="G23" s="43"/>
      <c r="H23" s="43"/>
    </row>
    <row r="24" spans="1:8" ht="15" customHeight="1" x14ac:dyDescent="0.2">
      <c r="A24" s="41" t="s">
        <v>77</v>
      </c>
      <c r="B24" s="41"/>
      <c r="C24" s="41"/>
      <c r="D24" s="41"/>
      <c r="E24" s="41"/>
      <c r="F24" s="41"/>
      <c r="G24" s="41"/>
      <c r="H24" s="41"/>
    </row>
  </sheetData>
  <mergeCells count="6">
    <mergeCell ref="A24:H24"/>
    <mergeCell ref="A23:H23"/>
    <mergeCell ref="A1:H1"/>
    <mergeCell ref="A20:H20"/>
    <mergeCell ref="A21:H21"/>
    <mergeCell ref="A22:H22"/>
  </mergeCells>
  <pageMargins left="0" right="0" top="0.59055118110236227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M3:O9"/>
  <sheetViews>
    <sheetView workbookViewId="0">
      <selection activeCell="C34" sqref="C34"/>
    </sheetView>
  </sheetViews>
  <sheetFormatPr defaultRowHeight="15" x14ac:dyDescent="0.25"/>
  <cols>
    <col min="1" max="1" width="46.7109375" customWidth="1"/>
  </cols>
  <sheetData>
    <row r="3" spans="13:15" x14ac:dyDescent="0.25">
      <c r="N3" t="s">
        <v>8</v>
      </c>
    </row>
    <row r="4" spans="13:15" x14ac:dyDescent="0.25">
      <c r="M4" t="s">
        <v>18</v>
      </c>
      <c r="N4" s="1">
        <v>112300</v>
      </c>
      <c r="O4" s="3">
        <f>N4/$N$9</f>
        <v>0.29809068008738332</v>
      </c>
    </row>
    <row r="5" spans="13:15" x14ac:dyDescent="0.25">
      <c r="M5" t="s">
        <v>1</v>
      </c>
      <c r="N5" s="1">
        <v>9316</v>
      </c>
      <c r="O5" s="3">
        <f t="shared" ref="O5:O9" si="0">N5/$N$9</f>
        <v>2.4728519819181324E-2</v>
      </c>
    </row>
    <row r="6" spans="13:15" x14ac:dyDescent="0.25">
      <c r="M6" t="s">
        <v>19</v>
      </c>
      <c r="N6" s="1">
        <v>102965</v>
      </c>
      <c r="O6" s="3">
        <f t="shared" si="0"/>
        <v>0.27331172640425133</v>
      </c>
    </row>
    <row r="7" spans="13:15" x14ac:dyDescent="0.25">
      <c r="M7" t="s">
        <v>20</v>
      </c>
      <c r="N7" s="1">
        <v>101547</v>
      </c>
      <c r="O7" s="3">
        <f t="shared" si="0"/>
        <v>0.26954776750519599</v>
      </c>
    </row>
    <row r="8" spans="13:15" x14ac:dyDescent="0.25">
      <c r="M8" t="s">
        <v>21</v>
      </c>
      <c r="N8" s="1">
        <v>50603</v>
      </c>
      <c r="O8" s="3">
        <f t="shared" si="0"/>
        <v>0.13432130618398805</v>
      </c>
    </row>
    <row r="9" spans="13:15" x14ac:dyDescent="0.25">
      <c r="M9" t="s">
        <v>0</v>
      </c>
      <c r="N9" s="1">
        <v>376731</v>
      </c>
      <c r="O9" s="3">
        <f t="shared" si="0"/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L1:T35"/>
  <sheetViews>
    <sheetView workbookViewId="0">
      <selection activeCell="G34" sqref="G34"/>
    </sheetView>
  </sheetViews>
  <sheetFormatPr defaultRowHeight="15" x14ac:dyDescent="0.25"/>
  <cols>
    <col min="1" max="1" width="49.7109375" customWidth="1"/>
    <col min="2" max="2" width="4.42578125" customWidth="1"/>
  </cols>
  <sheetData>
    <row r="1" spans="12:19" ht="15" customHeight="1" x14ac:dyDescent="0.25"/>
    <row r="2" spans="12:19" ht="15" customHeight="1" x14ac:dyDescent="0.25"/>
    <row r="3" spans="12:19" ht="15" customHeight="1" x14ac:dyDescent="0.25"/>
    <row r="4" spans="12:19" ht="15" customHeight="1" x14ac:dyDescent="0.25"/>
    <row r="5" spans="12:19" ht="15" customHeight="1" x14ac:dyDescent="0.25">
      <c r="M5" t="s">
        <v>14</v>
      </c>
    </row>
    <row r="6" spans="12:19" ht="15" customHeight="1" x14ac:dyDescent="0.25">
      <c r="L6" t="s">
        <v>67</v>
      </c>
      <c r="M6" s="17">
        <f>S35</f>
        <v>42.088318295639731</v>
      </c>
      <c r="O6" s="7"/>
      <c r="P6" s="3"/>
      <c r="S6" s="3"/>
    </row>
    <row r="7" spans="12:19" ht="15" customHeight="1" x14ac:dyDescent="0.25">
      <c r="L7" t="s">
        <v>18</v>
      </c>
      <c r="M7" s="7">
        <v>25.618962578131345</v>
      </c>
      <c r="O7" s="7"/>
      <c r="P7" s="3"/>
      <c r="S7" s="3"/>
    </row>
    <row r="8" spans="12:19" ht="15" customHeight="1" x14ac:dyDescent="0.25">
      <c r="L8" t="s">
        <v>21</v>
      </c>
      <c r="M8" s="7">
        <v>33.003708281829418</v>
      </c>
      <c r="O8" s="7"/>
      <c r="P8" s="3"/>
      <c r="S8" s="3"/>
    </row>
    <row r="9" spans="12:19" ht="15" customHeight="1" x14ac:dyDescent="0.25">
      <c r="L9" t="s">
        <v>20</v>
      </c>
      <c r="M9" s="7">
        <v>53.636981645139358</v>
      </c>
      <c r="O9" s="7"/>
      <c r="P9" s="3"/>
      <c r="S9" s="3"/>
    </row>
    <row r="10" spans="12:19" ht="15" customHeight="1" x14ac:dyDescent="0.25">
      <c r="L10" t="s">
        <v>1</v>
      </c>
      <c r="M10" s="7">
        <v>58.548914659530183</v>
      </c>
      <c r="O10" s="7"/>
      <c r="P10" s="3"/>
      <c r="S10" s="3"/>
    </row>
    <row r="11" spans="12:19" ht="15" customHeight="1" x14ac:dyDescent="0.25">
      <c r="L11" t="s">
        <v>19</v>
      </c>
      <c r="M11" s="7">
        <v>59.602823777792437</v>
      </c>
      <c r="O11" s="7"/>
      <c r="P11" s="3"/>
      <c r="S11" s="3"/>
    </row>
    <row r="12" spans="12:19" ht="15" customHeight="1" x14ac:dyDescent="0.25"/>
    <row r="13" spans="12:19" ht="15" customHeight="1" x14ac:dyDescent="0.25"/>
    <row r="14" spans="12:19" ht="15" customHeight="1" x14ac:dyDescent="0.25"/>
    <row r="15" spans="12:19" ht="15" customHeight="1" x14ac:dyDescent="0.25"/>
    <row r="16" spans="12:19" ht="15" customHeight="1" x14ac:dyDescent="0.25"/>
    <row r="27" spans="13:20" x14ac:dyDescent="0.25">
      <c r="M27" s="18"/>
      <c r="N27" s="19" t="s">
        <v>18</v>
      </c>
      <c r="O27" s="19" t="s">
        <v>1</v>
      </c>
      <c r="P27" s="19" t="s">
        <v>19</v>
      </c>
      <c r="Q27" s="19" t="s">
        <v>20</v>
      </c>
      <c r="R27" s="19" t="s">
        <v>21</v>
      </c>
      <c r="S27" s="19" t="s">
        <v>0</v>
      </c>
      <c r="T27" s="15"/>
    </row>
    <row r="28" spans="13:20" x14ac:dyDescent="0.25">
      <c r="M28" s="18" t="s">
        <v>7</v>
      </c>
      <c r="N28" s="18"/>
      <c r="O28" s="18"/>
      <c r="P28" s="18"/>
      <c r="Q28" s="18"/>
      <c r="R28" s="18"/>
      <c r="S28" s="18"/>
    </row>
    <row r="29" spans="13:20" x14ac:dyDescent="0.25">
      <c r="M29" s="18" t="s">
        <v>8</v>
      </c>
      <c r="N29" s="18">
        <v>112300</v>
      </c>
      <c r="O29" s="18">
        <v>9316</v>
      </c>
      <c r="P29" s="18">
        <v>102965</v>
      </c>
      <c r="Q29" s="18">
        <v>101547</v>
      </c>
      <c r="R29" s="18">
        <v>50603</v>
      </c>
      <c r="S29" s="18">
        <v>376731</v>
      </c>
    </row>
    <row r="30" spans="13:20" x14ac:dyDescent="0.25">
      <c r="M30" s="18" t="s">
        <v>9</v>
      </c>
      <c r="N30" s="18">
        <v>105950</v>
      </c>
      <c r="O30" s="18">
        <v>8501</v>
      </c>
      <c r="P30" s="18">
        <v>29852</v>
      </c>
      <c r="Q30" s="18">
        <v>81959</v>
      </c>
      <c r="R30" s="18">
        <v>22669</v>
      </c>
      <c r="S30" s="18">
        <v>248931</v>
      </c>
    </row>
    <row r="31" spans="13:20" x14ac:dyDescent="0.25">
      <c r="M31" s="19" t="s">
        <v>10</v>
      </c>
      <c r="N31" s="19">
        <v>36957</v>
      </c>
      <c r="O31" s="19">
        <v>3363</v>
      </c>
      <c r="P31" s="19">
        <v>15157</v>
      </c>
      <c r="Q31" s="19">
        <v>33833</v>
      </c>
      <c r="R31" s="19">
        <v>11326</v>
      </c>
      <c r="S31" s="19">
        <v>100636</v>
      </c>
    </row>
    <row r="32" spans="13:20" hidden="1" x14ac:dyDescent="0.25">
      <c r="M32" s="18" t="s">
        <v>11</v>
      </c>
      <c r="N32" s="18"/>
      <c r="O32" s="18"/>
      <c r="P32" s="18"/>
      <c r="Q32" s="18"/>
      <c r="R32" s="18"/>
      <c r="S32" s="18"/>
    </row>
    <row r="33" spans="13:19" hidden="1" x14ac:dyDescent="0.25">
      <c r="M33" s="18" t="s">
        <v>12</v>
      </c>
      <c r="N33" s="18">
        <v>27489</v>
      </c>
      <c r="O33" s="18">
        <v>1394</v>
      </c>
      <c r="P33" s="18">
        <v>6123</v>
      </c>
      <c r="Q33" s="18">
        <v>15686</v>
      </c>
      <c r="R33" s="18">
        <v>7589</v>
      </c>
      <c r="S33" s="18">
        <v>58281</v>
      </c>
    </row>
    <row r="34" spans="13:19" x14ac:dyDescent="0.25">
      <c r="M34" s="19" t="s">
        <v>13</v>
      </c>
      <c r="N34" s="19">
        <v>9468</v>
      </c>
      <c r="O34" s="19">
        <v>1969</v>
      </c>
      <c r="P34" s="19">
        <v>9034</v>
      </c>
      <c r="Q34" s="19">
        <v>18147</v>
      </c>
      <c r="R34" s="19">
        <v>3738</v>
      </c>
      <c r="S34" s="19">
        <v>42356</v>
      </c>
    </row>
    <row r="35" spans="13:19" x14ac:dyDescent="0.25">
      <c r="N35" s="16">
        <f>SUM(N34/N31)*100</f>
        <v>25.618962578131345</v>
      </c>
      <c r="O35" s="16">
        <f t="shared" ref="O35:S35" si="0">SUM(O34/O31)*100</f>
        <v>58.548914659530183</v>
      </c>
      <c r="P35" s="7">
        <f t="shared" si="0"/>
        <v>59.602823777792437</v>
      </c>
      <c r="Q35" s="7">
        <f t="shared" si="0"/>
        <v>53.636981645139358</v>
      </c>
      <c r="R35" s="7">
        <f t="shared" si="0"/>
        <v>33.003708281829418</v>
      </c>
      <c r="S35" s="17">
        <f t="shared" si="0"/>
        <v>42.088318295639731</v>
      </c>
    </row>
  </sheetData>
  <sortState ref="L6:M11">
    <sortCondition ref="M6:M11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 Demog</vt:lpstr>
      <vt:lpstr>Bus Surveys</vt:lpstr>
      <vt:lpstr>Financial Sector</vt:lpstr>
      <vt:lpstr>Table 2.1</vt:lpstr>
      <vt:lpstr>P-BII2019ATBL1.1</vt:lpstr>
      <vt:lpstr>Figure 2.4 old</vt:lpstr>
      <vt:lpstr>Figure 2.7 old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Lisa O'Donovan</cp:lastModifiedBy>
  <cp:lastPrinted>2019-12-16T14:28:41Z</cp:lastPrinted>
  <dcterms:created xsi:type="dcterms:W3CDTF">2013-09-09T14:11:09Z</dcterms:created>
  <dcterms:modified xsi:type="dcterms:W3CDTF">2021-10-19T09:35:02Z</dcterms:modified>
</cp:coreProperties>
</file>